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workbook.xml" ContentType="application/vnd.openxmlformats-officedocument.spreadsheetml.sheet.main+xml"/>
  <Override PartName="/xl/media/image22.png" ContentType="image/png"/>
  <Override PartName="/xl/media/image17.png" ContentType="image/png"/>
  <Override PartName="/xl/media/image23.png" ContentType="image/png"/>
  <Override PartName="/xl/media/image18.png" ContentType="image/png"/>
  <Override PartName="/xl/media/image24.png" ContentType="image/png"/>
  <Override PartName="/xl/media/image19.png" ContentType="image/png"/>
  <Override PartName="/xl/media/image20.png" ContentType="image/png"/>
  <Override PartName="/xl/media/image21.png" ContentType="image/png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4" activeTab="4"/>
  </bookViews>
  <sheets>
    <sheet name="Orçamento" sheetId="1" state="hidden" r:id="rId2"/>
    <sheet name="Composição unitária" sheetId="2" state="hidden" r:id="rId3"/>
    <sheet name="BDI" sheetId="3" state="hidden" r:id="rId4"/>
    <sheet name="Cronograma" sheetId="4" state="hidden" r:id="rId5"/>
    <sheet name="Encargos Sociais" sheetId="5" state="visible" r:id="rId6"/>
    <sheet name="CALCULO" sheetId="6" state="hidden" r:id="rId7"/>
    <sheet name="Orçamento Real" sheetId="7" state="hidden" r:id="rId8"/>
    <sheet name="Memorial Calc." sheetId="8" state="hidden" r:id="rId9"/>
  </sheets>
  <externalReferences>
    <externalReference r:id="rId10"/>
  </externalReferences>
  <definedNames>
    <definedName function="false" hidden="false" localSheetId="1" name="_xlnm.Print_Area" vbProcedure="false">'Composição unitária'!$A$1:$G$67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Cronograma!$B:$D;Cronograma!$2:$18</definedName>
    <definedName function="false" hidden="true" localSheetId="3" name="_xlnm._FilterDatabase" vbProcedure="false">Cronograma!$B$18:$D$32</definedName>
    <definedName function="false" hidden="false" localSheetId="4" name="_xlnm.Print_Area" vbProcedure="false">'Encargos Sociais'!$A$1:$C$59</definedName>
    <definedName function="false" hidden="false" localSheetId="4" name="_xlnm.Print_Titles" vbProcedure="false">'Encargos Sociais'!$2:$18</definedName>
    <definedName function="false" hidden="false" localSheetId="7" name="_xlnm.Print_Area" vbProcedure="false">'Memorial Calc.'!$A$1:$Z$55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true" localSheetId="0" name="_xlnm._FilterDatabase" vbProcedure="false">Orçamento!$B$15:$H$52</definedName>
    <definedName function="false" hidden="false" name="ABERTA" vbProcedure="false">NA()</definedName>
    <definedName function="false" hidden="false" name="ACO" vbProcedure="false">NA()</definedName>
    <definedName function="false" hidden="false" name="ACOUNT" vbProcedure="false">#REF!</definedName>
    <definedName function="false" hidden="false" name="ACOUNT1" vbProcedure="false">#REF!</definedName>
    <definedName function="false" hidden="false" name="acumulado" vbProcedure="false">#REF!</definedName>
    <definedName function="false" hidden="false" name="AGUA" vbProcedure="false">NA()</definedName>
    <definedName function="false" hidden="false" name="alvenaria" vbProcedure="false">#REF!</definedName>
    <definedName function="false" hidden="false" name="Alvenaria_vedação" vbProcedure="false">"$#REF!.$A$76"</definedName>
    <definedName function="false" hidden="false" name="ARGUMENTO" vbProcedure="false">#REF!</definedName>
    <definedName function="false" hidden="false" name="ARGUMENTO1" vbProcedure="false">#REF!</definedName>
    <definedName function="false" hidden="false" name="ARQ" vbProcedure="false">#REF!</definedName>
    <definedName function="false" hidden="false" name="ARQP1" vbProcedure="false">#REF!</definedName>
    <definedName function="false" hidden="false" name="ARQR" vbProcedure="false">#REF!</definedName>
    <definedName function="false" hidden="false" name="ARQR1" vbProcedure="false">#REF!</definedName>
    <definedName function="false" hidden="false" name="BDI" vbProcedure="false">#REF!</definedName>
    <definedName function="false" hidden="false" name="Camada_brita" vbProcedure="false">"$#REF!.$A$173"</definedName>
    <definedName function="false" hidden="false" name="Camada_impermeabilizadora" vbProcedure="false">"$#REF!.$A$46"</definedName>
    <definedName function="false" hidden="false" name="CARGA" vbProcedure="false">NA()</definedName>
    <definedName function="false" hidden="false" name="CARROCERIA" vbProcedure="false">NA()</definedName>
    <definedName function="false" hidden="false" name="Chapisco" vbProcedure="false">"$#REF!.$A$113"</definedName>
    <definedName function="false" hidden="false" name="Cobertura" vbProcedure="false">"$#REF!.$A$164"</definedName>
    <definedName function="false" hidden="false" name="Cobertura_canal" vbProcedure="false">NA()</definedName>
    <definedName function="false" hidden="false" name="cris" vbProcedure="false">#REF!</definedName>
    <definedName function="false" hidden="false" name="cronograma2" vbProcedure="false">#REF!</definedName>
    <definedName function="false" hidden="false" name="cronograma21" vbProcedure="false">#REF!</definedName>
    <definedName function="false" hidden="false" name="D" vbProcedure="false">#REF!</definedName>
    <definedName function="false" hidden="false" name="DE" vbProcedure="false">NA()</definedName>
    <definedName function="false" hidden="false" name="E" vbProcedure="false">#REF!</definedName>
    <definedName function="false" hidden="false" name="Elemento_vazado" vbProcedure="false">"$#REF!.$A$109"</definedName>
    <definedName function="false" hidden="false" name="Escavação" vbProcedure="false">"$#REF!.$A$18"</definedName>
    <definedName function="false" hidden="false" name="Esquadrias" vbProcedure="false">"$#REF!.$A$206"</definedName>
    <definedName function="false" hidden="false" name="Excel_BuiltIn_Database" vbProcedure="false">"$#REF!.$B$2:$G$1079"</definedName>
    <definedName function="false" hidden="false" name="Excel_BuiltIn_Database_1" vbProcedure="false">#REF!</definedName>
    <definedName function="false" hidden="false" name="Excel_BuiltIn_Database_2" vbProcedure="false">#REF!</definedName>
    <definedName function="false" hidden="false" name="Excel_BuiltIn_Print_Area_1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6" vbProcedure="false">"$#REF!.$A$1:$K$252"</definedName>
    <definedName function="false" hidden="false" name="Excel_BuiltIn_Print_Titles_1" vbProcedure="false">#REF!</definedName>
    <definedName function="false" hidden="false" name="Excel_BuiltIn_Print_Titles_33" vbProcedure="false">"$#REF!.$A$1:$IU$3"</definedName>
    <definedName function="false" hidden="false" name="Excel_BuiltIn_Recorder" vbProcedure="false">#REF!</definedName>
    <definedName function="false" hidden="false" name="F" vbProcedure="false">#REF!</definedName>
    <definedName function="false" hidden="false" name="Ferro_CA60" vbProcedure="false">NA()</definedName>
    <definedName function="false" hidden="false" name="Filtro" vbProcedure="false">"$#REF!.$A$237"</definedName>
    <definedName function="false" hidden="false" name="FIXA" vbProcedure="false">NA()</definedName>
    <definedName function="false" hidden="false" name="formula" vbProcedure="false">"$#REF!.$F$12"</definedName>
    <definedName function="false" hidden="false" name="Fundação" vbProcedure="false">NA()</definedName>
    <definedName function="false" hidden="false" name="G" vbProcedure="false">#REF!</definedName>
    <definedName function="false" hidden="false" name="GERAL" vbProcedure="false">NA()</definedName>
    <definedName function="false" hidden="false" name="H" vbProcedure="false">#REF!</definedName>
    <definedName function="false" hidden="false" name="i" vbProcedure="false">#REF!</definedName>
    <definedName function="false" hidden="false" name="IM" vbProcedure="false">#REF!</definedName>
    <definedName function="false" hidden="false" name="Inst_elétricas" vbProcedure="false">NA()</definedName>
    <definedName function="false" hidden="false" name="Inst_hidráulicas" vbProcedure="false">"$#REF!.$A$209"</definedName>
    <definedName function="false" hidden="false" name="Inst_sanitárias" vbProcedure="false">"$#REF!.$A$224"</definedName>
    <definedName function="false" hidden="false" name="ItemInvestimento" vbProcedure="false">OFFSET([2]DADOS!$G$1,0,0,COUNTIF([2]dados!xfa$1:xfa$65536,"")-COUNTIF([2]DADOS!D$1:D$65536,""),1)</definedName>
    <definedName function="false" hidden="false" name="J" vbProcedure="false">#REF!</definedName>
    <definedName function="false" hidden="false" name="Já_apresentado__a_licitar" vbProcedure="false">#REF!</definedName>
    <definedName function="false" hidden="false" name="k" vbProcedure="false">#REF!</definedName>
    <definedName function="false" hidden="false" name="LINHA_DE_RECALQUE_E_ESTACAO_ELEVATORIA___VILA_MODESTO" vbProcedure="false">#REF!</definedName>
    <definedName function="false" hidden="false" name="LINHA_DE_RECALQUE_E_ESTACAO_ELEVATORIA___VILA_MODESTO_1" vbProcedure="false">#REF!</definedName>
    <definedName function="false" hidden="false" name="LINHA_DE_RECALQUE_E_ESTACAO_ELEVATORIA___VILA_MODESTO_2" vbProcedure="false">#REF!</definedName>
    <definedName function="false" hidden="false" name="listasit" vbProcedure="false">OFFSET(#REF!,0,IF(#REF!=#REF!,0,1),IF(#REF!=#REF!,1,6),1)</definedName>
    <definedName function="false" hidden="false" name="Locação" vbProcedure="false">"$#REF!.$A$8"</definedName>
    <definedName function="false" hidden="false" name="Louças_acessórios" vbProcedure="false">"$#REF!.$A$231"</definedName>
    <definedName function="false" hidden="false" name="m" vbProcedure="false">#REF!</definedName>
    <definedName function="false" hidden="false" name="MADEIRA" vbProcedure="false">NA()</definedName>
    <definedName function="false" hidden="false" name="MEDIO" vbProcedure="false">NA()</definedName>
    <definedName function="false" hidden="false" name="NOBA" vbProcedure="false">#REF!</definedName>
    <definedName function="false" hidden="false" name="NOSUB" vbProcedure="false">#REF!</definedName>
    <definedName function="false" hidden="false" name="NUPGF" vbProcedure="false">#REF!</definedName>
    <definedName function="false" hidden="false" name="NUPGI" vbProcedure="false">#REF!</definedName>
    <definedName function="false" hidden="false" name="o" vbProcedure="false">#REF!</definedName>
    <definedName function="false" hidden="false" name="Orçamento" vbProcedure="false">#REF!</definedName>
    <definedName function="false" hidden="false" name="P" vbProcedure="false">#REF!</definedName>
    <definedName function="false" hidden="false" name="PADRAO" vbProcedure="false">NA()</definedName>
    <definedName function="false" hidden="false" name="PAG" vbProcedure="false">#REF!</definedName>
    <definedName function="false" hidden="false" name="PAGINA" vbProcedure="false">#REF!</definedName>
    <definedName function="false" hidden="false" name="PAGINA1" vbProcedure="false">#REF!</definedName>
    <definedName function="false" hidden="false" name="PAGINA2" vbProcedure="false">#REF!</definedName>
    <definedName function="false" hidden="false" name="PAGINA3" vbProcedure="false">#REF!</definedName>
    <definedName function="false" hidden="false" name="PAGNUM" vbProcedure="false">#REF!</definedName>
    <definedName function="false" hidden="false" name="PARA" vbProcedure="false">NA()</definedName>
    <definedName function="false" hidden="false" name="PASS" vbProcedure="false">#REF!</definedName>
    <definedName function="false" hidden="false" name="Pia_cozinha" vbProcedure="false">"$#REF!.$A$187"</definedName>
    <definedName function="false" hidden="false" name="Pilar" vbProcedure="false">"$#REF!.$A$182"</definedName>
    <definedName function="false" hidden="false" name="Pintura_cal" vbProcedure="false">"$#REF!.$A$151"</definedName>
    <definedName function="false" hidden="false" name="Pintura_óleo" vbProcedure="false">"$#REF!.$A$155"</definedName>
    <definedName function="false" hidden="false" name="Piso_cimentado" vbProcedure="false">"$#REF!.$A$67"</definedName>
    <definedName function="false" hidden="false" name="Placa_de_cimento" vbProcedure="false">"$#REF!.$A$36"</definedName>
    <definedName function="false" hidden="false" name="Placa_obra" vbProcedure="false">"$#REF!.$A$176"</definedName>
    <definedName function="false" hidden="false" name="plan4Q" vbProcedure="false">#REF!</definedName>
    <definedName function="false" hidden="false" name="planquatroQ" vbProcedure="false">#REF!</definedName>
    <definedName function="false" hidden="false" name="PRINTER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Q" vbProcedure="false">#REF!</definedName>
    <definedName function="false" hidden="false" name="Radier" vbProcedure="false">NA()</definedName>
    <definedName function="false" hidden="false" name="Reaterro" vbProcedure="false">"$#REF!.$A$56"</definedName>
    <definedName function="false" hidden="false" name="Reboco" vbProcedure="false">"$#REF!.$A$127"</definedName>
    <definedName function="false" hidden="false" name="S" vbProcedure="false">NA()</definedName>
    <definedName function="false" hidden="false" name="SAIDA" vbProcedure="false">[3]balanço!#REF!</definedName>
    <definedName function="false" hidden="false" name="SD" vbProcedure="false">#REF!</definedName>
    <definedName function="false" hidden="false" name="SE" vbProcedure="false">NA()</definedName>
    <definedName function="false" hidden="false" name="SubItemInvestimento" vbProcedure="false">OFFSET([2]dados!xey$1,MATCH(#REF!,[2]dados!xfb$1:xfb$65536,0)-1,0,COUNTIF([2]dados!xex$1:xex$65536,#REF!),1)</definedName>
    <definedName function="false" hidden="false" name="T" vbProcedure="false">#REF!</definedName>
    <definedName function="false" hidden="false" name="TAB" vbProcedure="false">#REF!</definedName>
    <definedName function="false" hidden="false" name="TANQUE" vbProcedure="false">NA()</definedName>
    <definedName function="false" hidden="false" name="Tanque_lavar_roupa" vbProcedure="false">NA()</definedName>
    <definedName function="false" hidden="false" name="Tanque_premoldado" vbProcedure="false">NA()</definedName>
    <definedName function="false" hidden="false" name="TC" vbProcedure="false">#REF!</definedName>
    <definedName function="false" hidden="false" name="TD" vbProcedure="false">#REF!</definedName>
    <definedName function="false" hidden="false" name="TIPO" vbProcedure="false">#REF!</definedName>
    <definedName function="false" hidden="false" name="total" vbProcedure="false">[4]unidsaudestalucia!#ref!</definedName>
    <definedName function="false" hidden="false" name="TRANFER" vbProcedure="false">#REF!</definedName>
    <definedName function="false" hidden="false" name="TRANSP" vbProcedure="false">NA()</definedName>
    <definedName function="false" hidden="false" name="u" vbProcedure="false">#REF!</definedName>
    <definedName function="false" hidden="false" name="Verga" vbProcedure="false">"$#REF!.$A$179"</definedName>
    <definedName function="false" hidden="false" name="W" vbProcedure="false">#REF!</definedName>
    <definedName function="false" hidden="false" name="we" vbProcedure="false">#REF!</definedName>
    <definedName function="false" hidden="false" name="wq" vbProcedure="false">#REF!</definedName>
    <definedName function="false" hidden="false" name="x" vbProcedure="false">#REF!</definedName>
    <definedName function="false" hidden="false" name="xixi" vbProcedure="false">#REF!</definedName>
    <definedName function="false" hidden="false" name="y" vbProcedure="false">#REF!</definedName>
    <definedName function="false" hidden="false" name="Z" vbProcedure="false">#REF!</definedName>
    <definedName function="false" hidden="false" name="\0" vbProcedure="false">'[1]cr lote 02'!#ref!</definedName>
    <definedName function="false" hidden="false" name="_0" vbProcedure="false">"'file://Comp-02/c/contratos em andamento/Pró-saneamento/Engenharia/Caiapônia/Meus documentos/drgoor02_and.xls'#$'CR LOTE 02'.$#REF!$#REF!"</definedName>
    <definedName function="false" hidden="false" name="_0_2" vbProcedure="false">'[1]cr lote 02'!#ref!</definedName>
    <definedName function="false" hidden="false" name="_10000000" vbProcedure="false">#REF!</definedName>
    <definedName function="false" hidden="false" name="_10000000_1" vbProcedure="false">#REF!</definedName>
    <definedName function="false" hidden="false" name="_10000000_2" vbProcedure="false">#REF!</definedName>
    <definedName function="false" hidden="false" name="_10010000" vbProcedure="false">#REF!</definedName>
    <definedName function="false" hidden="false" name="_10010000_1" vbProcedure="false">#REF!</definedName>
    <definedName function="false" hidden="false" name="_10010000_2" vbProcedure="false">#REF!</definedName>
    <definedName function="false" hidden="false" name="_10010100" vbProcedure="false">#REF!</definedName>
    <definedName function="false" hidden="false" name="_10010100_1" vbProcedure="false">#REF!</definedName>
    <definedName function="false" hidden="false" name="_10010100_2" vbProcedure="false">#REF!</definedName>
    <definedName function="false" hidden="false" name="_10020000" vbProcedure="false">#REF!</definedName>
    <definedName function="false" hidden="false" name="_10020000_1" vbProcedure="false">#REF!</definedName>
    <definedName function="false" hidden="false" name="_10020000_2" vbProcedure="false">#REF!</definedName>
    <definedName function="false" hidden="false" name="_10020100" vbProcedure="false">#REF!</definedName>
    <definedName function="false" hidden="false" name="_10020100_1" vbProcedure="false">#REF!</definedName>
    <definedName function="false" hidden="false" name="_10020100_2" vbProcedure="false">#REF!</definedName>
    <definedName function="false" hidden="false" name="_10020101" vbProcedure="false">#REF!</definedName>
    <definedName function="false" hidden="false" name="_10020101_1" vbProcedure="false">#REF!</definedName>
    <definedName function="false" hidden="false" name="_10020101_2" vbProcedure="false">#REF!</definedName>
    <definedName function="false" hidden="false" name="_10020102" vbProcedure="false">#REF!</definedName>
    <definedName function="false" hidden="false" name="_10020102_1" vbProcedure="false">#REF!</definedName>
    <definedName function="false" hidden="false" name="_10020102_2" vbProcedure="false">#REF!</definedName>
    <definedName function="false" hidden="false" name="_10030000" vbProcedure="false">#REF!</definedName>
    <definedName function="false" hidden="false" name="_10030000_1" vbProcedure="false">#REF!</definedName>
    <definedName function="false" hidden="false" name="_10030000_2" vbProcedure="false">#REF!</definedName>
    <definedName function="false" hidden="false" name="_10030100" vbProcedure="false">#REF!</definedName>
    <definedName function="false" hidden="false" name="_10030100_1" vbProcedure="false">#REF!</definedName>
    <definedName function="false" hidden="false" name="_10030100_2" vbProcedure="false">#REF!</definedName>
    <definedName function="false" hidden="false" name="_10030101" vbProcedure="false">#REF!</definedName>
    <definedName function="false" hidden="false" name="_10030101_1" vbProcedure="false">#REF!</definedName>
    <definedName function="false" hidden="false" name="_10030101_2" vbProcedure="false">#REF!</definedName>
    <definedName function="false" hidden="false" name="_10030102" vbProcedure="false">#REF!</definedName>
    <definedName function="false" hidden="false" name="_10030102_1" vbProcedure="false">#REF!</definedName>
    <definedName function="false" hidden="false" name="_10030102_2" vbProcedure="false">#REF!</definedName>
    <definedName function="false" hidden="false" name="_10030103" vbProcedure="false">#REF!</definedName>
    <definedName function="false" hidden="false" name="_10030103_1" vbProcedure="false">#REF!</definedName>
    <definedName function="false" hidden="false" name="_10030103_2" vbProcedure="false">#REF!</definedName>
    <definedName function="false" hidden="false" name="_10030104" vbProcedure="false">#REF!</definedName>
    <definedName function="false" hidden="false" name="_10030104_1" vbProcedure="false">#REF!</definedName>
    <definedName function="false" hidden="false" name="_10030104_2" vbProcedure="false">#REF!</definedName>
    <definedName function="false" hidden="false" name="_10030200" vbProcedure="false">#REF!</definedName>
    <definedName function="false" hidden="false" name="_10030200_1" vbProcedure="false">#REF!</definedName>
    <definedName function="false" hidden="false" name="_10030200_2" vbProcedure="false">#REF!</definedName>
    <definedName function="false" hidden="false" name="_10030201" vbProcedure="false">#REF!</definedName>
    <definedName function="false" hidden="false" name="_10030201_1" vbProcedure="false">#REF!</definedName>
    <definedName function="false" hidden="false" name="_10030201_2" vbProcedure="false">#REF!</definedName>
    <definedName function="false" hidden="false" name="_10030202" vbProcedure="false">#REF!</definedName>
    <definedName function="false" hidden="false" name="_10030202_1" vbProcedure="false">#REF!</definedName>
    <definedName function="false" hidden="false" name="_10030202_2" vbProcedure="false">#REF!</definedName>
    <definedName function="false" hidden="false" name="_10030203" vbProcedure="false">#REF!</definedName>
    <definedName function="false" hidden="false" name="_10030203_1" vbProcedure="false">#REF!</definedName>
    <definedName function="false" hidden="false" name="_10030203_2" vbProcedure="false">#REF!</definedName>
    <definedName function="false" hidden="false" name="_10030300" vbProcedure="false">#REF!</definedName>
    <definedName function="false" hidden="false" name="_10030300_1" vbProcedure="false">#REF!</definedName>
    <definedName function="false" hidden="false" name="_10030300_2" vbProcedure="false">#REF!</definedName>
    <definedName function="false" hidden="false" name="_10030301" vbProcedure="false">#REF!</definedName>
    <definedName function="false" hidden="false" name="_10030301_1" vbProcedure="false">#REF!</definedName>
    <definedName function="false" hidden="false" name="_10030301_2" vbProcedure="false">#REF!</definedName>
    <definedName function="false" hidden="false" name="_10030302" vbProcedure="false">#REF!</definedName>
    <definedName function="false" hidden="false" name="_10030302_1" vbProcedure="false">#REF!</definedName>
    <definedName function="false" hidden="false" name="_10030302_2" vbProcedure="false">#REF!</definedName>
    <definedName function="false" hidden="false" name="_10030400" vbProcedure="false">#REF!</definedName>
    <definedName function="false" hidden="false" name="_10030400_1" vbProcedure="false">#REF!</definedName>
    <definedName function="false" hidden="false" name="_10030400_2" vbProcedure="false">#REF!</definedName>
    <definedName function="false" hidden="false" name="_10030401" vbProcedure="false">#REF!</definedName>
    <definedName function="false" hidden="false" name="_10030401_1" vbProcedure="false">#REF!</definedName>
    <definedName function="false" hidden="false" name="_10030401_2" vbProcedure="false">#REF!</definedName>
    <definedName function="false" hidden="false" name="_10040000" vbProcedure="false">#REF!</definedName>
    <definedName function="false" hidden="false" name="_10040000_1" vbProcedure="false">#REF!</definedName>
    <definedName function="false" hidden="false" name="_10040000_2" vbProcedure="false">#REF!</definedName>
    <definedName function="false" hidden="false" name="_10040100" vbProcedure="false">#REF!</definedName>
    <definedName function="false" hidden="false" name="_10040100_1" vbProcedure="false">#REF!</definedName>
    <definedName function="false" hidden="false" name="_10040100_2" vbProcedure="false">#REF!</definedName>
    <definedName function="false" hidden="false" name="_10040101" vbProcedure="false">#REF!</definedName>
    <definedName function="false" hidden="false" name="_10040101_1" vbProcedure="false">#REF!</definedName>
    <definedName function="false" hidden="false" name="_10040101_2" vbProcedure="false">#REF!</definedName>
    <definedName function="false" hidden="false" name="_10040102" vbProcedure="false">#REF!</definedName>
    <definedName function="false" hidden="false" name="_10040102_1" vbProcedure="false">#REF!</definedName>
    <definedName function="false" hidden="false" name="_10040102_2" vbProcedure="false">#REF!</definedName>
    <definedName function="false" hidden="false" name="_10040200" vbProcedure="false">#REF!</definedName>
    <definedName function="false" hidden="false" name="_10040200_1" vbProcedure="false">#REF!</definedName>
    <definedName function="false" hidden="false" name="_10040200_2" vbProcedure="false">#REF!</definedName>
    <definedName function="false" hidden="false" name="_10040201" vbProcedure="false">#REF!</definedName>
    <definedName function="false" hidden="false" name="_10040201_1" vbProcedure="false">#REF!</definedName>
    <definedName function="false" hidden="false" name="_10040201_2" vbProcedure="false">#REF!</definedName>
    <definedName function="false" hidden="false" name="_10040300" vbProcedure="false">#REF!</definedName>
    <definedName function="false" hidden="false" name="_10040300_1" vbProcedure="false">#REF!</definedName>
    <definedName function="false" hidden="false" name="_10040300_2" vbProcedure="false">#REF!</definedName>
    <definedName function="false" hidden="false" name="_10040301" vbProcedure="false">#REF!</definedName>
    <definedName function="false" hidden="false" name="_10040301_1" vbProcedure="false">#REF!</definedName>
    <definedName function="false" hidden="false" name="_10040301_2" vbProcedure="false">#REF!</definedName>
    <definedName function="false" hidden="false" name="_10040302" vbProcedure="false">#REF!</definedName>
    <definedName function="false" hidden="false" name="_10040302_1" vbProcedure="false">#REF!</definedName>
    <definedName function="false" hidden="false" name="_10040302_2" vbProcedure="false">#REF!</definedName>
    <definedName function="false" hidden="false" name="_10040303" vbProcedure="false">#REF!</definedName>
    <definedName function="false" hidden="false" name="_10040303_1" vbProcedure="false">#REF!</definedName>
    <definedName function="false" hidden="false" name="_10040303_2" vbProcedure="false">#REF!</definedName>
    <definedName function="false" hidden="false" name="_10040400" vbProcedure="false">#REF!</definedName>
    <definedName function="false" hidden="false" name="_10040400_1" vbProcedure="false">#REF!</definedName>
    <definedName function="false" hidden="false" name="_10040400_2" vbProcedure="false">#REF!</definedName>
    <definedName function="false" hidden="false" name="_10040401" vbProcedure="false">#REF!</definedName>
    <definedName function="false" hidden="false" name="_10040401_1" vbProcedure="false">#REF!</definedName>
    <definedName function="false" hidden="false" name="_10040401_2" vbProcedure="false">#REF!</definedName>
    <definedName function="false" hidden="false" name="_10040402" vbProcedure="false">#REF!</definedName>
    <definedName function="false" hidden="false" name="_10040402_1" vbProcedure="false">#REF!</definedName>
    <definedName function="false" hidden="false" name="_10040402_2" vbProcedure="false">#REF!</definedName>
    <definedName function="false" hidden="false" name="_10040403" vbProcedure="false">#REF!</definedName>
    <definedName function="false" hidden="false" name="_10040403_1" vbProcedure="false">#REF!</definedName>
    <definedName function="false" hidden="false" name="_10040403_2" vbProcedure="false">#REF!</definedName>
    <definedName function="false" hidden="false" name="_10040500" vbProcedure="false">#REF!</definedName>
    <definedName function="false" hidden="false" name="_10040500_1" vbProcedure="false">#REF!</definedName>
    <definedName function="false" hidden="false" name="_10040500_2" vbProcedure="false">#REF!</definedName>
    <definedName function="false" hidden="false" name="_10040501" vbProcedure="false">#REF!</definedName>
    <definedName function="false" hidden="false" name="_10040501_1" vbProcedure="false">#REF!</definedName>
    <definedName function="false" hidden="false" name="_10040501_2" vbProcedure="false">#REF!</definedName>
    <definedName function="false" hidden="false" name="_10040502" vbProcedure="false">#REF!</definedName>
    <definedName function="false" hidden="false" name="_10040502_1" vbProcedure="false">#REF!</definedName>
    <definedName function="false" hidden="false" name="_10040502_2" vbProcedure="false">#REF!</definedName>
    <definedName function="false" hidden="false" name="_10050000" vbProcedure="false">#REF!</definedName>
    <definedName function="false" hidden="false" name="_10050000_1" vbProcedure="false">#REF!</definedName>
    <definedName function="false" hidden="false" name="_10050000_2" vbProcedure="false">#REF!</definedName>
    <definedName function="false" hidden="false" name="_10050100" vbProcedure="false">#REF!</definedName>
    <definedName function="false" hidden="false" name="_10050100_1" vbProcedure="false">#REF!</definedName>
    <definedName function="false" hidden="false" name="_10050100_2" vbProcedure="false">#REF!</definedName>
    <definedName function="false" hidden="false" name="_10050101" vbProcedure="false">#REF!</definedName>
    <definedName function="false" hidden="false" name="_10050101_1" vbProcedure="false">#REF!</definedName>
    <definedName function="false" hidden="false" name="_10050101_2" vbProcedure="false">#REF!</definedName>
    <definedName function="false" hidden="false" name="_10060000" vbProcedure="false">#REF!</definedName>
    <definedName function="false" hidden="false" name="_10060000_1" vbProcedure="false">#REF!</definedName>
    <definedName function="false" hidden="false" name="_10060000_2" vbProcedure="false">#REF!</definedName>
    <definedName function="false" hidden="false" name="_10060100" vbProcedure="false">#REF!</definedName>
    <definedName function="false" hidden="false" name="_10060100_1" vbProcedure="false">#REF!</definedName>
    <definedName function="false" hidden="false" name="_10060100_2" vbProcedure="false">#REF!</definedName>
    <definedName function="false" hidden="false" name="_10060101" vbProcedure="false">#REF!</definedName>
    <definedName function="false" hidden="false" name="_10060101_1" vbProcedure="false">#REF!</definedName>
    <definedName function="false" hidden="false" name="_10060101_2" vbProcedure="false">#REF!</definedName>
    <definedName function="false" hidden="false" name="_10060200" vbProcedure="false">#REF!</definedName>
    <definedName function="false" hidden="false" name="_10060200_1" vbProcedure="false">#REF!</definedName>
    <definedName function="false" hidden="false" name="_10060200_2" vbProcedure="false">#REF!</definedName>
    <definedName function="false" hidden="false" name="_10060201" vbProcedure="false">#REF!</definedName>
    <definedName function="false" hidden="false" name="_10060201_1" vbProcedure="false">#REF!</definedName>
    <definedName function="false" hidden="false" name="_10060201_2" vbProcedure="false">#REF!</definedName>
    <definedName function="false" hidden="false" name="_10060300" vbProcedure="false">#REF!</definedName>
    <definedName function="false" hidden="false" name="_10060300_1" vbProcedure="false">#REF!</definedName>
    <definedName function="false" hidden="false" name="_10060300_2" vbProcedure="false">#REF!</definedName>
    <definedName function="false" hidden="false" name="_10060301" vbProcedure="false">#REF!</definedName>
    <definedName function="false" hidden="false" name="_10060301_1" vbProcedure="false">#REF!</definedName>
    <definedName function="false" hidden="false" name="_10060301_2" vbProcedure="false">#REF!</definedName>
    <definedName function="false" hidden="false" name="_10060400" vbProcedure="false">#REF!</definedName>
    <definedName function="false" hidden="false" name="_10060400_1" vbProcedure="false">#REF!</definedName>
    <definedName function="false" hidden="false" name="_10060400_2" vbProcedure="false">#REF!</definedName>
    <definedName function="false" hidden="false" name="_10060401" vbProcedure="false">#REF!</definedName>
    <definedName function="false" hidden="false" name="_10060401_1" vbProcedure="false">#REF!</definedName>
    <definedName function="false" hidden="false" name="_10060401_2" vbProcedure="false">#REF!</definedName>
    <definedName function="false" hidden="false" name="_10060500" vbProcedure="false">#REF!</definedName>
    <definedName function="false" hidden="false" name="_10060500_1" vbProcedure="false">#REF!</definedName>
    <definedName function="false" hidden="false" name="_10060500_2" vbProcedure="false">#REF!</definedName>
    <definedName function="false" hidden="false" name="_10060501" vbProcedure="false">#REF!</definedName>
    <definedName function="false" hidden="false" name="_10060501_1" vbProcedure="false">#REF!</definedName>
    <definedName function="false" hidden="false" name="_10060501_2" vbProcedure="false">#REF!</definedName>
    <definedName function="false" hidden="false" name="_10060600" vbProcedure="false">#REF!</definedName>
    <definedName function="false" hidden="false" name="_10060600_1" vbProcedure="false">#REF!</definedName>
    <definedName function="false" hidden="false" name="_10060600_2" vbProcedure="false">#REF!</definedName>
    <definedName function="false" hidden="false" name="_10060601" vbProcedure="false">#REF!</definedName>
    <definedName function="false" hidden="false" name="_10060601_1" vbProcedure="false">#REF!</definedName>
    <definedName function="false" hidden="false" name="_10060601_2" vbProcedure="false">#REF!</definedName>
    <definedName function="false" hidden="false" name="_10060602" vbProcedure="false">#REF!</definedName>
    <definedName function="false" hidden="false" name="_10060602_1" vbProcedure="false">#REF!</definedName>
    <definedName function="false" hidden="false" name="_10060602_2" vbProcedure="false">#REF!</definedName>
    <definedName function="false" hidden="false" name="_10060700" vbProcedure="false">#REF!</definedName>
    <definedName function="false" hidden="false" name="_10060700_1" vbProcedure="false">#REF!</definedName>
    <definedName function="false" hidden="false" name="_10060700_2" vbProcedure="false">#REF!</definedName>
    <definedName function="false" hidden="false" name="_10060701" vbProcedure="false">#REF!</definedName>
    <definedName function="false" hidden="false" name="_10060701_1" vbProcedure="false">#REF!</definedName>
    <definedName function="false" hidden="false" name="_10060701_2" vbProcedure="false">#REF!</definedName>
    <definedName function="false" hidden="false" name="_10060800" vbProcedure="false">#REF!</definedName>
    <definedName function="false" hidden="false" name="_10060800_1" vbProcedure="false">#REF!</definedName>
    <definedName function="false" hidden="false" name="_10060800_2" vbProcedure="false">#REF!</definedName>
    <definedName function="false" hidden="false" name="_10060801" vbProcedure="false">#REF!</definedName>
    <definedName function="false" hidden="false" name="_10060801_1" vbProcedure="false">#REF!</definedName>
    <definedName function="false" hidden="false" name="_10060801_2" vbProcedure="false">#REF!</definedName>
    <definedName function="false" hidden="false" name="_10070000" vbProcedure="false">#REF!</definedName>
    <definedName function="false" hidden="false" name="_10070000_1" vbProcedure="false">#REF!</definedName>
    <definedName function="false" hidden="false" name="_10070000_2" vbProcedure="false">#REF!</definedName>
    <definedName function="false" hidden="false" name="_10070100" vbProcedure="false">#REF!</definedName>
    <definedName function="false" hidden="false" name="_10070100_1" vbProcedure="false">#REF!</definedName>
    <definedName function="false" hidden="false" name="_10070100_2" vbProcedure="false">#REF!</definedName>
    <definedName function="false" hidden="false" name="_10070101" vbProcedure="false">#REF!</definedName>
    <definedName function="false" hidden="false" name="_10070101_1" vbProcedure="false">#REF!</definedName>
    <definedName function="false" hidden="false" name="_10070101_2" vbProcedure="false">#REF!</definedName>
    <definedName function="false" hidden="false" name="_10070200" vbProcedure="false">#REF!</definedName>
    <definedName function="false" hidden="false" name="_10070200_1" vbProcedure="false">#REF!</definedName>
    <definedName function="false" hidden="false" name="_10070200_2" vbProcedure="false">#REF!</definedName>
    <definedName function="false" hidden="false" name="_10070201" vbProcedure="false">#REF!</definedName>
    <definedName function="false" hidden="false" name="_10070201_1" vbProcedure="false">#REF!</definedName>
    <definedName function="false" hidden="false" name="_10070201_2" vbProcedure="false">#REF!</definedName>
    <definedName function="false" hidden="false" name="_10080000" vbProcedure="false">#REF!</definedName>
    <definedName function="false" hidden="false" name="_10080000_1" vbProcedure="false">#REF!</definedName>
    <definedName function="false" hidden="false" name="_10080000_2" vbProcedure="false">#REF!</definedName>
    <definedName function="false" hidden="false" name="_10080100" vbProcedure="false">#REF!</definedName>
    <definedName function="false" hidden="false" name="_10080100_1" vbProcedure="false">#REF!</definedName>
    <definedName function="false" hidden="false" name="_10080100_2" vbProcedure="false">#REF!</definedName>
    <definedName function="false" hidden="false" name="_10080101" vbProcedure="false">#REF!</definedName>
    <definedName function="false" hidden="false" name="_10080101_1" vbProcedure="false">#REF!</definedName>
    <definedName function="false" hidden="false" name="_10080101_2" vbProcedure="false">#REF!</definedName>
    <definedName function="false" hidden="false" name="_10080102" vbProcedure="false">#REF!</definedName>
    <definedName function="false" hidden="false" name="_10080102_1" vbProcedure="false">#REF!</definedName>
    <definedName function="false" hidden="false" name="_10080102_2" vbProcedure="false">#REF!</definedName>
    <definedName function="false" hidden="false" name="_10080103" vbProcedure="false">#REF!</definedName>
    <definedName function="false" hidden="false" name="_10080103_1" vbProcedure="false">#REF!</definedName>
    <definedName function="false" hidden="false" name="_10080103_2" vbProcedure="false">#REF!</definedName>
    <definedName function="false" hidden="false" name="_10080104" vbProcedure="false">#REF!</definedName>
    <definedName function="false" hidden="false" name="_10080104_1" vbProcedure="false">#REF!</definedName>
    <definedName function="false" hidden="false" name="_10080104_2" vbProcedure="false">#REF!</definedName>
    <definedName function="false" hidden="false" name="_10080105" vbProcedure="false">#REF!</definedName>
    <definedName function="false" hidden="false" name="_10080105_1" vbProcedure="false">#REF!</definedName>
    <definedName function="false" hidden="false" name="_10080105_2" vbProcedure="false">#REF!</definedName>
    <definedName function="false" hidden="false" name="_10080200" vbProcedure="false">#REF!</definedName>
    <definedName function="false" hidden="false" name="_10080200_1" vbProcedure="false">#REF!</definedName>
    <definedName function="false" hidden="false" name="_10080200_2" vbProcedure="false">#REF!</definedName>
    <definedName function="false" hidden="false" name="_10080201" vbProcedure="false">#REF!</definedName>
    <definedName function="false" hidden="false" name="_10080201_1" vbProcedure="false">#REF!</definedName>
    <definedName function="false" hidden="false" name="_10080201_2" vbProcedure="false">#REF!</definedName>
    <definedName function="false" hidden="false" name="_10080300" vbProcedure="false">#REF!</definedName>
    <definedName function="false" hidden="false" name="_10080300_1" vbProcedure="false">#REF!</definedName>
    <definedName function="false" hidden="false" name="_10080300_2" vbProcedure="false">#REF!</definedName>
    <definedName function="false" hidden="false" name="_10080301" vbProcedure="false">#REF!</definedName>
    <definedName function="false" hidden="false" name="_10080301_1" vbProcedure="false">#REF!</definedName>
    <definedName function="false" hidden="false" name="_10080301_2" vbProcedure="false">#REF!</definedName>
    <definedName function="false" hidden="false" name="_10080302" vbProcedure="false">#REF!</definedName>
    <definedName function="false" hidden="false" name="_10080302_1" vbProcedure="false">#REF!</definedName>
    <definedName function="false" hidden="false" name="_10080302_2" vbProcedure="false">#REF!</definedName>
    <definedName function="false" hidden="false" name="_10080303" vbProcedure="false">#REF!</definedName>
    <definedName function="false" hidden="false" name="_10080303_1" vbProcedure="false">#REF!</definedName>
    <definedName function="false" hidden="false" name="_10080303_2" vbProcedure="false">#REF!</definedName>
    <definedName function="false" hidden="false" name="_10080304" vbProcedure="false">#REF!</definedName>
    <definedName function="false" hidden="false" name="_10080304_1" vbProcedure="false">#REF!</definedName>
    <definedName function="false" hidden="false" name="_10080304_2" vbProcedure="false">#REF!</definedName>
    <definedName function="false" hidden="false" name="_10080305" vbProcedure="false">#REF!</definedName>
    <definedName function="false" hidden="false" name="_10080305_1" vbProcedure="false">#REF!</definedName>
    <definedName function="false" hidden="false" name="_10080305_2" vbProcedure="false">#REF!</definedName>
    <definedName function="false" hidden="false" name="_10080306" vbProcedure="false">#REF!</definedName>
    <definedName function="false" hidden="false" name="_10080306_1" vbProcedure="false">#REF!</definedName>
    <definedName function="false" hidden="false" name="_10080306_2" vbProcedure="false">#REF!</definedName>
    <definedName function="false" hidden="false" name="_10080400" vbProcedure="false">#REF!</definedName>
    <definedName function="false" hidden="false" name="_10080400_1" vbProcedure="false">#REF!</definedName>
    <definedName function="false" hidden="false" name="_10080400_2" vbProcedure="false">#REF!</definedName>
    <definedName function="false" hidden="false" name="_10080401" vbProcedure="false">#REF!</definedName>
    <definedName function="false" hidden="false" name="_10080401_1" vbProcedure="false">#REF!</definedName>
    <definedName function="false" hidden="false" name="_10080401_2" vbProcedure="false">#REF!</definedName>
    <definedName function="false" hidden="false" name="_10080402" vbProcedure="false">#REF!</definedName>
    <definedName function="false" hidden="false" name="_10080402_1" vbProcedure="false">#REF!</definedName>
    <definedName function="false" hidden="false" name="_10080402_2" vbProcedure="false">#REF!</definedName>
    <definedName function="false" hidden="false" name="_10080403" vbProcedure="false">#REF!</definedName>
    <definedName function="false" hidden="false" name="_10080403_1" vbProcedure="false">#REF!</definedName>
    <definedName function="false" hidden="false" name="_10080403_2" vbProcedure="false">#REF!</definedName>
    <definedName function="false" hidden="false" name="_10090000" vbProcedure="false">#REF!</definedName>
    <definedName function="false" hidden="false" name="_10090000_1" vbProcedure="false">#REF!</definedName>
    <definedName function="false" hidden="false" name="_10090000_2" vbProcedure="false">#REF!</definedName>
    <definedName function="false" hidden="false" name="_10090100" vbProcedure="false">#REF!</definedName>
    <definedName function="false" hidden="false" name="_10090100_1" vbProcedure="false">#REF!</definedName>
    <definedName function="false" hidden="false" name="_10090100_2" vbProcedure="false">#REF!</definedName>
    <definedName function="false" hidden="false" name="_10090101" vbProcedure="false">#REF!</definedName>
    <definedName function="false" hidden="false" name="_10090101_1" vbProcedure="false">#REF!</definedName>
    <definedName function="false" hidden="false" name="_10090101_2" vbProcedure="false">#REF!</definedName>
    <definedName function="false" hidden="false" name="_10090200" vbProcedure="false">#REF!</definedName>
    <definedName function="false" hidden="false" name="_10090200_1" vbProcedure="false">#REF!</definedName>
    <definedName function="false" hidden="false" name="_10090200_2" vbProcedure="false">#REF!</definedName>
    <definedName function="false" hidden="false" name="_10090201" vbProcedure="false">#REF!</definedName>
    <definedName function="false" hidden="false" name="_10090201_1" vbProcedure="false">#REF!</definedName>
    <definedName function="false" hidden="false" name="_10090201_2" vbProcedure="false">#REF!</definedName>
    <definedName function="false" hidden="false" name="_10100000" vbProcedure="false">#REF!</definedName>
    <definedName function="false" hidden="false" name="_10100000_1" vbProcedure="false">#REF!</definedName>
    <definedName function="false" hidden="false" name="_10100000_2" vbProcedure="false">#REF!</definedName>
    <definedName function="false" hidden="false" name="_10100100" vbProcedure="false">#REF!</definedName>
    <definedName function="false" hidden="false" name="_10100100_1" vbProcedure="false">#REF!</definedName>
    <definedName function="false" hidden="false" name="_10100100_2" vbProcedure="false">#REF!</definedName>
    <definedName function="false" hidden="false" name="_10100101" vbProcedure="false">#REF!</definedName>
    <definedName function="false" hidden="false" name="_10100101_1" vbProcedure="false">#REF!</definedName>
    <definedName function="false" hidden="false" name="_10100101_2" vbProcedure="false">#REF!</definedName>
    <definedName function="false" hidden="false" name="_10100102" vbProcedure="false">#REF!</definedName>
    <definedName function="false" hidden="false" name="_10100102_1" vbProcedure="false">#REF!</definedName>
    <definedName function="false" hidden="false" name="_10100102_2" vbProcedure="false">#REF!</definedName>
    <definedName function="false" hidden="false" name="_10100200" vbProcedure="false">#REF!</definedName>
    <definedName function="false" hidden="false" name="_10100200_1" vbProcedure="false">#REF!</definedName>
    <definedName function="false" hidden="false" name="_10100200_2" vbProcedure="false">#REF!</definedName>
    <definedName function="false" hidden="false" name="_10100201" vbProcedure="false">#REF!</definedName>
    <definedName function="false" hidden="false" name="_10100201_1" vbProcedure="false">#REF!</definedName>
    <definedName function="false" hidden="false" name="_10100201_2" vbProcedure="false">#REF!</definedName>
    <definedName function="false" hidden="false" name="_10110000" vbProcedure="false">#REF!</definedName>
    <definedName function="false" hidden="false" name="_10110000_1" vbProcedure="false">#REF!</definedName>
    <definedName function="false" hidden="false" name="_10110000_2" vbProcedure="false">#REF!</definedName>
    <definedName function="false" hidden="false" name="_10110100" vbProcedure="false">#REF!</definedName>
    <definedName function="false" hidden="false" name="_10110100_1" vbProcedure="false">#REF!</definedName>
    <definedName function="false" hidden="false" name="_10110100_2" vbProcedure="false">#REF!</definedName>
    <definedName function="false" hidden="false" name="_10110101" vbProcedure="false">#REF!</definedName>
    <definedName function="false" hidden="false" name="_10110101_1" vbProcedure="false">#REF!</definedName>
    <definedName function="false" hidden="false" name="_10110101_2" vbProcedure="false">#REF!</definedName>
    <definedName function="false" hidden="false" name="_10120000" vbProcedure="false">#REF!</definedName>
    <definedName function="false" hidden="false" name="_10120000_1" vbProcedure="false">#REF!</definedName>
    <definedName function="false" hidden="false" name="_10120000_2" vbProcedure="false">#REF!</definedName>
    <definedName function="false" hidden="false" name="_10120100" vbProcedure="false">#REF!</definedName>
    <definedName function="false" hidden="false" name="_10120100_1" vbProcedure="false">#REF!</definedName>
    <definedName function="false" hidden="false" name="_10120100_2" vbProcedure="false">#REF!</definedName>
    <definedName function="false" hidden="false" name="_10120200" vbProcedure="false">#REF!</definedName>
    <definedName function="false" hidden="false" name="_10120200_1" vbProcedure="false">#REF!</definedName>
    <definedName function="false" hidden="false" name="_10120200_2" vbProcedure="false">#REF!</definedName>
    <definedName function="false" hidden="false" name="_10130000" vbProcedure="false">#REF!</definedName>
    <definedName function="false" hidden="false" name="_10130000_1" vbProcedure="false">#REF!</definedName>
    <definedName function="false" hidden="false" name="_10130000_2" vbProcedure="false">#REF!</definedName>
    <definedName function="false" hidden="false" name="_10130100" vbProcedure="false">#REF!</definedName>
    <definedName function="false" hidden="false" name="_10130100_1" vbProcedure="false">#REF!</definedName>
    <definedName function="false" hidden="false" name="_10130100_2" vbProcedure="false">#REF!</definedName>
    <definedName function="false" hidden="false" name="_10130200" vbProcedure="false">#REF!</definedName>
    <definedName function="false" hidden="false" name="_10130200_1" vbProcedure="false">#REF!</definedName>
    <definedName function="false" hidden="false" name="_10130200_2" vbProcedure="false">#REF!</definedName>
    <definedName function="false" hidden="false" name="_10130300" vbProcedure="false">#REF!</definedName>
    <definedName function="false" hidden="false" name="_10130300_1" vbProcedure="false">#REF!</definedName>
    <definedName function="false" hidden="false" name="_10130300_2" vbProcedure="false">#REF!</definedName>
    <definedName function="false" hidden="false" name="_a" vbProcedure="false">#REF!</definedName>
    <definedName function="false" hidden="false" name="_b" vbProcedure="false">#REF!</definedName>
    <definedName function="false" hidden="false" name="_BUF1" vbProcedure="false">#REF!</definedName>
    <definedName function="false" hidden="false" name="_BUF10" vbProcedure="false">#REF!</definedName>
    <definedName function="false" hidden="false" name="_BUF11" vbProcedure="false">#REF!</definedName>
    <definedName function="false" hidden="false" name="_BUF12" vbProcedure="false">#REF!</definedName>
    <definedName function="false" hidden="false" name="_BUF13" vbProcedure="false">#REF!</definedName>
    <definedName function="false" hidden="false" name="_BUF14" vbProcedure="false">#REF!</definedName>
    <definedName function="false" hidden="false" name="_BUF15" vbProcedure="false">#REF!</definedName>
    <definedName function="false" hidden="false" name="_BUF16" vbProcedure="false">#REF!</definedName>
    <definedName function="false" hidden="false" name="_BUF17" vbProcedure="false">#REF!</definedName>
    <definedName function="false" hidden="false" name="_BUF18" vbProcedure="false">#REF!</definedName>
    <definedName function="false" hidden="false" name="_BUF19" vbProcedure="false">#REF!</definedName>
    <definedName function="false" hidden="false" name="_BUF2" vbProcedure="false">#REF!</definedName>
    <definedName function="false" hidden="false" name="_BUF20" vbProcedure="false">#REF!</definedName>
    <definedName function="false" hidden="false" name="_BUF21" vbProcedure="false">#REF!</definedName>
    <definedName function="false" hidden="false" name="_BUF22" vbProcedure="false">#REF!</definedName>
    <definedName function="false" hidden="false" name="_BUF23" vbProcedure="false">#REF!</definedName>
    <definedName function="false" hidden="false" name="_BUF24" vbProcedure="false">#REF!</definedName>
    <definedName function="false" hidden="false" name="_BUF25" vbProcedure="false">#REF!</definedName>
    <definedName function="false" hidden="false" name="_BUF26" vbProcedure="false">#REF!</definedName>
    <definedName function="false" hidden="false" name="_BUF3" vbProcedure="false">#REF!</definedName>
    <definedName function="false" hidden="false" name="_BUF4" vbProcedure="false">#REF!</definedName>
    <definedName function="false" hidden="false" name="_BUF5" vbProcedure="false">#REF!</definedName>
    <definedName function="false" hidden="false" name="_BUF6" vbProcedure="false">#REF!</definedName>
    <definedName function="false" hidden="false" name="_BUF7" vbProcedure="false">#REF!</definedName>
    <definedName function="false" hidden="false" name="_BUF8" vbProcedure="false">#REF!</definedName>
    <definedName function="false" hidden="false" name="_BUF9" vbProcedure="false">#REF!</definedName>
    <definedName function="false" hidden="false" name="_c" vbProcedure="false">#REF!</definedName>
    <definedName function="false" hidden="false" name="_LL1" vbProcedure="false">#REF!</definedName>
    <definedName function="false" hidden="false" name="_LL10" vbProcedure="false">#REF!</definedName>
    <definedName function="false" hidden="false" name="_LL11" vbProcedure="false">#REF!</definedName>
    <definedName function="false" hidden="false" name="_LL12" vbProcedure="false">#REF!</definedName>
    <definedName function="false" hidden="false" name="_LL13" vbProcedure="false">#REF!</definedName>
    <definedName function="false" hidden="false" name="_LL14" vbProcedure="false">#REF!</definedName>
    <definedName function="false" hidden="false" name="_LL15" vbProcedure="false">#REF!</definedName>
    <definedName function="false" hidden="false" name="_LL16" vbProcedure="false">#REF!</definedName>
    <definedName function="false" hidden="false" name="_LL17" vbProcedure="false">#REF!</definedName>
    <definedName function="false" hidden="false" name="_LL18" vbProcedure="false">#REF!</definedName>
    <definedName function="false" hidden="false" name="_LL19" vbProcedure="false">#REF!</definedName>
    <definedName function="false" hidden="false" name="_LL2" vbProcedure="false">#REF!</definedName>
    <definedName function="false" hidden="false" name="_LL20" vbProcedure="false">#REF!</definedName>
    <definedName function="false" hidden="false" name="_LL21" vbProcedure="false">#REF!</definedName>
    <definedName function="false" hidden="false" name="_LL22" vbProcedure="false">#REF!</definedName>
    <definedName function="false" hidden="false" name="_LL23" vbProcedure="false">#REF!</definedName>
    <definedName function="false" hidden="false" name="_LL24" vbProcedure="false">#REF!</definedName>
    <definedName function="false" hidden="false" name="_LL25" vbProcedure="false">#REF!</definedName>
    <definedName function="false" hidden="false" name="_LL26" vbProcedure="false">#REF!</definedName>
    <definedName function="false" hidden="false" name="_LL3" vbProcedure="false">#REF!</definedName>
    <definedName function="false" hidden="false" name="_LL4" vbProcedure="false">#REF!</definedName>
    <definedName function="false" hidden="false" name="_LL5" vbProcedure="false">#REF!</definedName>
    <definedName function="false" hidden="false" name="_LL6" vbProcedure="false">#REF!</definedName>
    <definedName function="false" hidden="false" name="_LL7" vbProcedure="false">#REF!</definedName>
    <definedName function="false" hidden="false" name="_LL8" vbProcedure="false">#REF!</definedName>
    <definedName function="false" hidden="false" name="_LL9" vbProcedure="false">#REF!</definedName>
    <definedName function="false" hidden="false" name="_p" vbProcedure="false">#REF!</definedName>
    <definedName function="false" hidden="false" name="_r" vbProcedure="false">#REF!</definedName>
    <definedName function="false" hidden="false" name="_xlnm.Database" vbProcedure="false">#REF!</definedName>
    <definedName function="false" hidden="false" localSheetId="0" name="ACOUNT" vbProcedure="false">#REF!</definedName>
    <definedName function="false" hidden="false" localSheetId="0" name="ACOUNT1" vbProcedure="false">#REF!</definedName>
    <definedName function="false" hidden="false" localSheetId="0" name="acumulado" vbProcedure="false">#REF!</definedName>
    <definedName function="false" hidden="false" localSheetId="0" name="alvenaria" vbProcedure="false">#REF!</definedName>
    <definedName function="false" hidden="false" localSheetId="0" name="ARGUMENTO" vbProcedure="false">#REF!</definedName>
    <definedName function="false" hidden="false" localSheetId="0" name="ARGUMENTO1" vbProcedure="false">#REF!</definedName>
    <definedName function="false" hidden="false" localSheetId="0" name="ARQ" vbProcedure="false">#REF!</definedName>
    <definedName function="false" hidden="false" localSheetId="0" name="ARQP1" vbProcedure="false">#REF!</definedName>
    <definedName function="false" hidden="false" localSheetId="0" name="ARQR" vbProcedure="false">#REF!</definedName>
    <definedName function="false" hidden="false" localSheetId="0" name="ARQR1" vbProcedure="false">#REF!</definedName>
    <definedName function="false" hidden="false" localSheetId="0" name="BDI" vbProcedure="false">#REF!</definedName>
    <definedName function="false" hidden="false" localSheetId="0" name="cris" vbProcedure="false">#REF!</definedName>
    <definedName function="false" hidden="false" localSheetId="0" name="cronograma2" vbProcedure="false">#REF!</definedName>
    <definedName function="false" hidden="false" localSheetId="0" name="cronograma21" vbProcedure="false">#REF!</definedName>
    <definedName function="false" hidden="false" localSheetId="0" name="D" vbProcedure="false">#REF!</definedName>
    <definedName function="false" hidden="false" localSheetId="0" name="E" vbProcedure="false">#REF!</definedName>
    <definedName function="false" hidden="false" localSheetId="0" name="Excel_BuiltIn_Database_1" vbProcedure="false">#REF!</definedName>
    <definedName function="false" hidden="false" localSheetId="0" name="Excel_BuiltIn_Database_2" vbProcedure="false">#REF!</definedName>
    <definedName function="false" hidden="false" localSheetId="0" name="Excel_BuiltIn_Print_Area_1" vbProcedure="false">#REF!</definedName>
    <definedName function="false" hidden="false" localSheetId="0" name="Excel_BuiltIn_Print_Area_2_1" vbProcedure="false">#REF!</definedName>
    <definedName function="false" hidden="false" localSheetId="0" name="Excel_BuiltIn_Print_Area_3" vbProcedure="false">#REF!</definedName>
    <definedName function="false" hidden="false" localSheetId="0" name="Excel_BuiltIn_Print_Titles_1" vbProcedure="false">#REF!</definedName>
    <definedName function="false" hidden="false" localSheetId="0" name="Excel_BuiltIn_Recorder" vbProcedure="false">#REF!</definedName>
    <definedName function="false" hidden="false" localSheetId="0" name="F" vbProcedure="false">#REF!</definedName>
    <definedName function="false" hidden="false" localSheetId="0" name="G" vbProcedure="false">#REF!</definedName>
    <definedName function="false" hidden="false" localSheetId="0" name="H" vbProcedure="false">#REF!</definedName>
    <definedName function="false" hidden="false" localSheetId="0" name="i" vbProcedure="false">#REF!</definedName>
    <definedName function="false" hidden="false" localSheetId="0" name="IM" vbProcedure="false">#REF!</definedName>
    <definedName function="false" hidden="false" localSheetId="0" name="J" vbProcedure="false">#REF!</definedName>
    <definedName function="false" hidden="false" localSheetId="0" name="Já_apresentado__a_licitar" vbProcedure="false">#REF!</definedName>
    <definedName function="false" hidden="false" localSheetId="0" name="k" vbProcedure="false">#REF!</definedName>
    <definedName function="false" hidden="false" localSheetId="0" name="LINHA_DE_RECALQUE_E_ESTACAO_ELEVATORIA___VILA_MODESTO" vbProcedure="false">#REF!</definedName>
    <definedName function="false" hidden="false" localSheetId="0" name="LINHA_DE_RECALQUE_E_ESTACAO_ELEVATORIA___VILA_MODESTO_1" vbProcedure="false">#REF!</definedName>
    <definedName function="false" hidden="false" localSheetId="0" name="LINHA_DE_RECALQUE_E_ESTACAO_ELEVATORIA___VILA_MODESTO_2" vbProcedure="false">#REF!</definedName>
    <definedName function="false" hidden="false" localSheetId="0" name="listasit" vbProcedure="false">OFFSET(#REF!,0,IF(#REF!=#REF!,0,1),IF(#REF!=#REF!,1,6),1)</definedName>
    <definedName function="false" hidden="false" localSheetId="0" name="m" vbProcedure="false">#REF!</definedName>
    <definedName function="false" hidden="false" localSheetId="0" name="NOBA" vbProcedure="false">#REF!</definedName>
    <definedName function="false" hidden="false" localSheetId="0" name="NOSUB" vbProcedure="false">#REF!</definedName>
    <definedName function="false" hidden="false" localSheetId="0" name="NUPGF" vbProcedure="false">#REF!</definedName>
    <definedName function="false" hidden="false" localSheetId="0" name="NUPGI" vbProcedure="false">#REF!</definedName>
    <definedName function="false" hidden="false" localSheetId="0" name="o" vbProcedure="false">#REF!</definedName>
    <definedName function="false" hidden="false" localSheetId="0" name="P" vbProcedure="false">#REF!</definedName>
    <definedName function="false" hidden="false" localSheetId="0" name="PAG" vbProcedure="false">#REF!</definedName>
    <definedName function="false" hidden="false" localSheetId="0" name="PAGINA" vbProcedure="false">#REF!</definedName>
    <definedName function="false" hidden="false" localSheetId="0" name="PAGINA1" vbProcedure="false">#REF!</definedName>
    <definedName function="false" hidden="false" localSheetId="0" name="PAGINA2" vbProcedure="false">#REF!</definedName>
    <definedName function="false" hidden="false" localSheetId="0" name="PAGINA3" vbProcedure="false">#REF!</definedName>
    <definedName function="false" hidden="false" localSheetId="0" name="PAGNUM" vbProcedure="false">#REF!</definedName>
    <definedName function="false" hidden="false" localSheetId="0" name="PASS" vbProcedure="false">#REF!</definedName>
    <definedName function="false" hidden="false" localSheetId="0" name="plan4Q" vbProcedure="false">#REF!</definedName>
    <definedName function="false" hidden="false" localSheetId="0" name="planquatroQ" vbProcedure="false">#REF!</definedName>
    <definedName function="false" hidden="false" localSheetId="0" name="PRINTER" vbProcedure="false">#REF!</definedName>
    <definedName function="false" hidden="false" localSheetId="0" name="Print_Area_MI" vbProcedure="false">#REF!</definedName>
    <definedName function="false" hidden="false" localSheetId="0" name="Print_Titles_MI" vbProcedure="false">#REF!</definedName>
    <definedName function="false" hidden="false" localSheetId="0" name="Q" vbProcedure="false">#REF!</definedName>
    <definedName function="false" hidden="false" localSheetId="0" name="SAIDA" vbProcedure="false">[3]balanço!#REF!</definedName>
    <definedName function="false" hidden="false" localSheetId="0" name="SD" vbProcedure="false">#REF!</definedName>
    <definedName function="false" hidden="false" localSheetId="0" name="SubItemInvestimento" vbProcedure="false">OFFSET([2]dados!xey$1,MATCH(#REF!,[2]dados!xfb$1:xfb$65536,0)-1,0,COUNTIF([2]dados!xex$1:xex$65536,#REF!),1)</definedName>
    <definedName function="false" hidden="false" localSheetId="0" name="T" vbProcedure="false">#REF!</definedName>
    <definedName function="false" hidden="false" localSheetId="0" name="TAB" vbProcedure="false">#REF!</definedName>
    <definedName function="false" hidden="false" localSheetId="0" name="TC" vbProcedure="false">#REF!</definedName>
    <definedName function="false" hidden="false" localSheetId="0" name="TD" vbProcedure="false">#REF!</definedName>
    <definedName function="false" hidden="false" localSheetId="0" name="TIPO" vbProcedure="false">#REF!</definedName>
    <definedName function="false" hidden="false" localSheetId="0" name="total" vbProcedure="false">[4]unidsaudestalucia!#ref!</definedName>
    <definedName function="false" hidden="false" localSheetId="0" name="TRANFER" vbProcedure="false">#REF!</definedName>
    <definedName function="false" hidden="false" localSheetId="0" name="u" vbProcedure="false">#REF!</definedName>
    <definedName function="false" hidden="false" localSheetId="0" name="W" vbProcedure="false">#REF!</definedName>
    <definedName function="false" hidden="false" localSheetId="0" name="we" vbProcedure="false">#REF!</definedName>
    <definedName function="false" hidden="false" localSheetId="0" name="wq" vbProcedure="false">#REF!</definedName>
    <definedName function="false" hidden="false" localSheetId="0" name="x" vbProcedure="false">#REF!</definedName>
    <definedName function="false" hidden="false" localSheetId="0" name="xixi" vbProcedure="false">#REF!</definedName>
    <definedName function="false" hidden="false" localSheetId="0" name="y" vbProcedure="false">#REF!</definedName>
    <definedName function="false" hidden="false" localSheetId="0" name="Z" vbProcedure="false">#REF!</definedName>
    <definedName function="false" hidden="false" localSheetId="0" name="\0" vbProcedure="false">'[1]cr lote 02'!#ref!</definedName>
    <definedName function="false" hidden="false" localSheetId="0" name="_0_2" vbProcedure="false">'[1]cr lote 02'!#ref!</definedName>
    <definedName function="false" hidden="false" localSheetId="0" name="_10000000" vbProcedure="false">#REF!</definedName>
    <definedName function="false" hidden="false" localSheetId="0" name="_10000000_1" vbProcedure="false">#REF!</definedName>
    <definedName function="false" hidden="false" localSheetId="0" name="_10000000_2" vbProcedure="false">#REF!</definedName>
    <definedName function="false" hidden="false" localSheetId="0" name="_10010000" vbProcedure="false">#REF!</definedName>
    <definedName function="false" hidden="false" localSheetId="0" name="_10010000_1" vbProcedure="false">#REF!</definedName>
    <definedName function="false" hidden="false" localSheetId="0" name="_10010000_2" vbProcedure="false">#REF!</definedName>
    <definedName function="false" hidden="false" localSheetId="0" name="_10010100" vbProcedure="false">#REF!</definedName>
    <definedName function="false" hidden="false" localSheetId="0" name="_10010100_1" vbProcedure="false">#REF!</definedName>
    <definedName function="false" hidden="false" localSheetId="0" name="_10010100_2" vbProcedure="false">#REF!</definedName>
    <definedName function="false" hidden="false" localSheetId="0" name="_10020000" vbProcedure="false">#REF!</definedName>
    <definedName function="false" hidden="false" localSheetId="0" name="_10020000_1" vbProcedure="false">#REF!</definedName>
    <definedName function="false" hidden="false" localSheetId="0" name="_10020000_2" vbProcedure="false">#REF!</definedName>
    <definedName function="false" hidden="false" localSheetId="0" name="_10020100" vbProcedure="false">#REF!</definedName>
    <definedName function="false" hidden="false" localSheetId="0" name="_10020100_1" vbProcedure="false">#REF!</definedName>
    <definedName function="false" hidden="false" localSheetId="0" name="_10020100_2" vbProcedure="false">#REF!</definedName>
    <definedName function="false" hidden="false" localSheetId="0" name="_10020101" vbProcedure="false">#REF!</definedName>
    <definedName function="false" hidden="false" localSheetId="0" name="_10020101_1" vbProcedure="false">#REF!</definedName>
    <definedName function="false" hidden="false" localSheetId="0" name="_10020101_2" vbProcedure="false">#REF!</definedName>
    <definedName function="false" hidden="false" localSheetId="0" name="_10020102" vbProcedure="false">#REF!</definedName>
    <definedName function="false" hidden="false" localSheetId="0" name="_10020102_1" vbProcedure="false">#REF!</definedName>
    <definedName function="false" hidden="false" localSheetId="0" name="_10020102_2" vbProcedure="false">#REF!</definedName>
    <definedName function="false" hidden="false" localSheetId="0" name="_10030000" vbProcedure="false">#REF!</definedName>
    <definedName function="false" hidden="false" localSheetId="0" name="_10030000_1" vbProcedure="false">#REF!</definedName>
    <definedName function="false" hidden="false" localSheetId="0" name="_10030000_2" vbProcedure="false">#REF!</definedName>
    <definedName function="false" hidden="false" localSheetId="0" name="_10030100" vbProcedure="false">#REF!</definedName>
    <definedName function="false" hidden="false" localSheetId="0" name="_10030100_1" vbProcedure="false">#REF!</definedName>
    <definedName function="false" hidden="false" localSheetId="0" name="_10030100_2" vbProcedure="false">#REF!</definedName>
    <definedName function="false" hidden="false" localSheetId="0" name="_10030101" vbProcedure="false">#REF!</definedName>
    <definedName function="false" hidden="false" localSheetId="0" name="_10030101_1" vbProcedure="false">#REF!</definedName>
    <definedName function="false" hidden="false" localSheetId="0" name="_10030101_2" vbProcedure="false">#REF!</definedName>
    <definedName function="false" hidden="false" localSheetId="0" name="_10030102" vbProcedure="false">#REF!</definedName>
    <definedName function="false" hidden="false" localSheetId="0" name="_10030102_1" vbProcedure="false">#REF!</definedName>
    <definedName function="false" hidden="false" localSheetId="0" name="_10030102_2" vbProcedure="false">#REF!</definedName>
    <definedName function="false" hidden="false" localSheetId="0" name="_10030103" vbProcedure="false">#REF!</definedName>
    <definedName function="false" hidden="false" localSheetId="0" name="_10030103_1" vbProcedure="false">#REF!</definedName>
    <definedName function="false" hidden="false" localSheetId="0" name="_10030103_2" vbProcedure="false">#REF!</definedName>
    <definedName function="false" hidden="false" localSheetId="0" name="_10030104" vbProcedure="false">#REF!</definedName>
    <definedName function="false" hidden="false" localSheetId="0" name="_10030104_1" vbProcedure="false">#REF!</definedName>
    <definedName function="false" hidden="false" localSheetId="0" name="_10030104_2" vbProcedure="false">#REF!</definedName>
    <definedName function="false" hidden="false" localSheetId="0" name="_10030200" vbProcedure="false">#REF!</definedName>
    <definedName function="false" hidden="false" localSheetId="0" name="_10030200_1" vbProcedure="false">#REF!</definedName>
    <definedName function="false" hidden="false" localSheetId="0" name="_10030200_2" vbProcedure="false">#REF!</definedName>
    <definedName function="false" hidden="false" localSheetId="0" name="_10030201" vbProcedure="false">#REF!</definedName>
    <definedName function="false" hidden="false" localSheetId="0" name="_10030201_1" vbProcedure="false">#REF!</definedName>
    <definedName function="false" hidden="false" localSheetId="0" name="_10030201_2" vbProcedure="false">#REF!</definedName>
    <definedName function="false" hidden="false" localSheetId="0" name="_10030202" vbProcedure="false">#REF!</definedName>
    <definedName function="false" hidden="false" localSheetId="0" name="_10030202_1" vbProcedure="false">#REF!</definedName>
    <definedName function="false" hidden="false" localSheetId="0" name="_10030202_2" vbProcedure="false">#REF!</definedName>
    <definedName function="false" hidden="false" localSheetId="0" name="_10030203" vbProcedure="false">#REF!</definedName>
    <definedName function="false" hidden="false" localSheetId="0" name="_10030203_1" vbProcedure="false">#REF!</definedName>
    <definedName function="false" hidden="false" localSheetId="0" name="_10030203_2" vbProcedure="false">#REF!</definedName>
    <definedName function="false" hidden="false" localSheetId="0" name="_10030300" vbProcedure="false">#REF!</definedName>
    <definedName function="false" hidden="false" localSheetId="0" name="_10030300_1" vbProcedure="false">#REF!</definedName>
    <definedName function="false" hidden="false" localSheetId="0" name="_10030300_2" vbProcedure="false">#REF!</definedName>
    <definedName function="false" hidden="false" localSheetId="0" name="_10030301" vbProcedure="false">#REF!</definedName>
    <definedName function="false" hidden="false" localSheetId="0" name="_10030301_1" vbProcedure="false">#REF!</definedName>
    <definedName function="false" hidden="false" localSheetId="0" name="_10030301_2" vbProcedure="false">#REF!</definedName>
    <definedName function="false" hidden="false" localSheetId="0" name="_10030302" vbProcedure="false">#REF!</definedName>
    <definedName function="false" hidden="false" localSheetId="0" name="_10030302_1" vbProcedure="false">#REF!</definedName>
    <definedName function="false" hidden="false" localSheetId="0" name="_10030302_2" vbProcedure="false">#REF!</definedName>
    <definedName function="false" hidden="false" localSheetId="0" name="_10030400" vbProcedure="false">#REF!</definedName>
    <definedName function="false" hidden="false" localSheetId="0" name="_10030400_1" vbProcedure="false">#REF!</definedName>
    <definedName function="false" hidden="false" localSheetId="0" name="_10030400_2" vbProcedure="false">#REF!</definedName>
    <definedName function="false" hidden="false" localSheetId="0" name="_10030401" vbProcedure="false">#REF!</definedName>
    <definedName function="false" hidden="false" localSheetId="0" name="_10030401_1" vbProcedure="false">#REF!</definedName>
    <definedName function="false" hidden="false" localSheetId="0" name="_10030401_2" vbProcedure="false">#REF!</definedName>
    <definedName function="false" hidden="false" localSheetId="0" name="_10040000" vbProcedure="false">#REF!</definedName>
    <definedName function="false" hidden="false" localSheetId="0" name="_10040000_1" vbProcedure="false">#REF!</definedName>
    <definedName function="false" hidden="false" localSheetId="0" name="_10040000_2" vbProcedure="false">#REF!</definedName>
    <definedName function="false" hidden="false" localSheetId="0" name="_10040100" vbProcedure="false">#REF!</definedName>
    <definedName function="false" hidden="false" localSheetId="0" name="_10040100_1" vbProcedure="false">#REF!</definedName>
    <definedName function="false" hidden="false" localSheetId="0" name="_10040100_2" vbProcedure="false">#REF!</definedName>
    <definedName function="false" hidden="false" localSheetId="0" name="_10040101" vbProcedure="false">#REF!</definedName>
    <definedName function="false" hidden="false" localSheetId="0" name="_10040101_1" vbProcedure="false">#REF!</definedName>
    <definedName function="false" hidden="false" localSheetId="0" name="_10040101_2" vbProcedure="false">#REF!</definedName>
    <definedName function="false" hidden="false" localSheetId="0" name="_10040102" vbProcedure="false">#REF!</definedName>
    <definedName function="false" hidden="false" localSheetId="0" name="_10040102_1" vbProcedure="false">#REF!</definedName>
    <definedName function="false" hidden="false" localSheetId="0" name="_10040102_2" vbProcedure="false">#REF!</definedName>
    <definedName function="false" hidden="false" localSheetId="0" name="_10040200" vbProcedure="false">#REF!</definedName>
    <definedName function="false" hidden="false" localSheetId="0" name="_10040200_1" vbProcedure="false">#REF!</definedName>
    <definedName function="false" hidden="false" localSheetId="0" name="_10040200_2" vbProcedure="false">#REF!</definedName>
    <definedName function="false" hidden="false" localSheetId="0" name="_10040201" vbProcedure="false">#REF!</definedName>
    <definedName function="false" hidden="false" localSheetId="0" name="_10040201_1" vbProcedure="false">#REF!</definedName>
    <definedName function="false" hidden="false" localSheetId="0" name="_10040201_2" vbProcedure="false">#REF!</definedName>
    <definedName function="false" hidden="false" localSheetId="0" name="_10040300" vbProcedure="false">#REF!</definedName>
    <definedName function="false" hidden="false" localSheetId="0" name="_10040300_1" vbProcedure="false">#REF!</definedName>
    <definedName function="false" hidden="false" localSheetId="0" name="_10040300_2" vbProcedure="false">#REF!</definedName>
    <definedName function="false" hidden="false" localSheetId="0" name="_10040301" vbProcedure="false">#REF!</definedName>
    <definedName function="false" hidden="false" localSheetId="0" name="_10040301_1" vbProcedure="false">#REF!</definedName>
    <definedName function="false" hidden="false" localSheetId="0" name="_10040301_2" vbProcedure="false">#REF!</definedName>
    <definedName function="false" hidden="false" localSheetId="0" name="_10040302" vbProcedure="false">#REF!</definedName>
    <definedName function="false" hidden="false" localSheetId="0" name="_10040302_1" vbProcedure="false">#REF!</definedName>
    <definedName function="false" hidden="false" localSheetId="0" name="_10040302_2" vbProcedure="false">#REF!</definedName>
    <definedName function="false" hidden="false" localSheetId="0" name="_10040303" vbProcedure="false">#REF!</definedName>
    <definedName function="false" hidden="false" localSheetId="0" name="_10040303_1" vbProcedure="false">#REF!</definedName>
    <definedName function="false" hidden="false" localSheetId="0" name="_10040303_2" vbProcedure="false">#REF!</definedName>
    <definedName function="false" hidden="false" localSheetId="0" name="_10040400" vbProcedure="false">#REF!</definedName>
    <definedName function="false" hidden="false" localSheetId="0" name="_10040400_1" vbProcedure="false">#REF!</definedName>
    <definedName function="false" hidden="false" localSheetId="0" name="_10040400_2" vbProcedure="false">#REF!</definedName>
    <definedName function="false" hidden="false" localSheetId="0" name="_10040401" vbProcedure="false">#REF!</definedName>
    <definedName function="false" hidden="false" localSheetId="0" name="_10040401_1" vbProcedure="false">#REF!</definedName>
    <definedName function="false" hidden="false" localSheetId="0" name="_10040401_2" vbProcedure="false">#REF!</definedName>
    <definedName function="false" hidden="false" localSheetId="0" name="_10040402" vbProcedure="false">#REF!</definedName>
    <definedName function="false" hidden="false" localSheetId="0" name="_10040402_1" vbProcedure="false">#REF!</definedName>
    <definedName function="false" hidden="false" localSheetId="0" name="_10040402_2" vbProcedure="false">#REF!</definedName>
    <definedName function="false" hidden="false" localSheetId="0" name="_10040403" vbProcedure="false">#REF!</definedName>
    <definedName function="false" hidden="false" localSheetId="0" name="_10040403_1" vbProcedure="false">#REF!</definedName>
    <definedName function="false" hidden="false" localSheetId="0" name="_10040403_2" vbProcedure="false">#REF!</definedName>
    <definedName function="false" hidden="false" localSheetId="0" name="_10040500" vbProcedure="false">#REF!</definedName>
    <definedName function="false" hidden="false" localSheetId="0" name="_10040500_1" vbProcedure="false">#REF!</definedName>
    <definedName function="false" hidden="false" localSheetId="0" name="_10040500_2" vbProcedure="false">#REF!</definedName>
    <definedName function="false" hidden="false" localSheetId="0" name="_10040501" vbProcedure="false">#REF!</definedName>
    <definedName function="false" hidden="false" localSheetId="0" name="_10040501_1" vbProcedure="false">#REF!</definedName>
    <definedName function="false" hidden="false" localSheetId="0" name="_10040501_2" vbProcedure="false">#REF!</definedName>
    <definedName function="false" hidden="false" localSheetId="0" name="_10040502" vbProcedure="false">#REF!</definedName>
    <definedName function="false" hidden="false" localSheetId="0" name="_10040502_1" vbProcedure="false">#REF!</definedName>
    <definedName function="false" hidden="false" localSheetId="0" name="_10040502_2" vbProcedure="false">#REF!</definedName>
    <definedName function="false" hidden="false" localSheetId="0" name="_10050000" vbProcedure="false">#REF!</definedName>
    <definedName function="false" hidden="false" localSheetId="0" name="_10050000_1" vbProcedure="false">#REF!</definedName>
    <definedName function="false" hidden="false" localSheetId="0" name="_10050000_2" vbProcedure="false">#REF!</definedName>
    <definedName function="false" hidden="false" localSheetId="0" name="_10050100" vbProcedure="false">#REF!</definedName>
    <definedName function="false" hidden="false" localSheetId="0" name="_10050100_1" vbProcedure="false">#REF!</definedName>
    <definedName function="false" hidden="false" localSheetId="0" name="_10050100_2" vbProcedure="false">#REF!</definedName>
    <definedName function="false" hidden="false" localSheetId="0" name="_10050101" vbProcedure="false">#REF!</definedName>
    <definedName function="false" hidden="false" localSheetId="0" name="_10050101_1" vbProcedure="false">#REF!</definedName>
    <definedName function="false" hidden="false" localSheetId="0" name="_10050101_2" vbProcedure="false">#REF!</definedName>
    <definedName function="false" hidden="false" localSheetId="0" name="_10060000" vbProcedure="false">#REF!</definedName>
    <definedName function="false" hidden="false" localSheetId="0" name="_10060000_1" vbProcedure="false">#REF!</definedName>
    <definedName function="false" hidden="false" localSheetId="0" name="_10060000_2" vbProcedure="false">#REF!</definedName>
    <definedName function="false" hidden="false" localSheetId="0" name="_10060100" vbProcedure="false">#REF!</definedName>
    <definedName function="false" hidden="false" localSheetId="0" name="_10060100_1" vbProcedure="false">#REF!</definedName>
    <definedName function="false" hidden="false" localSheetId="0" name="_10060100_2" vbProcedure="false">#REF!</definedName>
    <definedName function="false" hidden="false" localSheetId="0" name="_10060101" vbProcedure="false">#REF!</definedName>
    <definedName function="false" hidden="false" localSheetId="0" name="_10060101_1" vbProcedure="false">#REF!</definedName>
    <definedName function="false" hidden="false" localSheetId="0" name="_10060101_2" vbProcedure="false">#REF!</definedName>
    <definedName function="false" hidden="false" localSheetId="0" name="_10060200" vbProcedure="false">#REF!</definedName>
    <definedName function="false" hidden="false" localSheetId="0" name="_10060200_1" vbProcedure="false">#REF!</definedName>
    <definedName function="false" hidden="false" localSheetId="0" name="_10060200_2" vbProcedure="false">#REF!</definedName>
    <definedName function="false" hidden="false" localSheetId="0" name="_10060201" vbProcedure="false">#REF!</definedName>
    <definedName function="false" hidden="false" localSheetId="0" name="_10060201_1" vbProcedure="false">#REF!</definedName>
    <definedName function="false" hidden="false" localSheetId="0" name="_10060201_2" vbProcedure="false">#REF!</definedName>
    <definedName function="false" hidden="false" localSheetId="0" name="_10060300" vbProcedure="false">#REF!</definedName>
    <definedName function="false" hidden="false" localSheetId="0" name="_10060300_1" vbProcedure="false">#REF!</definedName>
    <definedName function="false" hidden="false" localSheetId="0" name="_10060300_2" vbProcedure="false">#REF!</definedName>
    <definedName function="false" hidden="false" localSheetId="0" name="_10060301" vbProcedure="false">#REF!</definedName>
    <definedName function="false" hidden="false" localSheetId="0" name="_10060301_1" vbProcedure="false">#REF!</definedName>
    <definedName function="false" hidden="false" localSheetId="0" name="_10060301_2" vbProcedure="false">#REF!</definedName>
    <definedName function="false" hidden="false" localSheetId="0" name="_10060400" vbProcedure="false">#REF!</definedName>
    <definedName function="false" hidden="false" localSheetId="0" name="_10060400_1" vbProcedure="false">#REF!</definedName>
    <definedName function="false" hidden="false" localSheetId="0" name="_10060400_2" vbProcedure="false">#REF!</definedName>
    <definedName function="false" hidden="false" localSheetId="0" name="_10060401" vbProcedure="false">#REF!</definedName>
    <definedName function="false" hidden="false" localSheetId="0" name="_10060401_1" vbProcedure="false">#REF!</definedName>
    <definedName function="false" hidden="false" localSheetId="0" name="_10060401_2" vbProcedure="false">#REF!</definedName>
    <definedName function="false" hidden="false" localSheetId="0" name="_10060500" vbProcedure="false">#REF!</definedName>
    <definedName function="false" hidden="false" localSheetId="0" name="_10060500_1" vbProcedure="false">#REF!</definedName>
    <definedName function="false" hidden="false" localSheetId="0" name="_10060500_2" vbProcedure="false">#REF!</definedName>
    <definedName function="false" hidden="false" localSheetId="0" name="_10060501" vbProcedure="false">#REF!</definedName>
    <definedName function="false" hidden="false" localSheetId="0" name="_10060501_1" vbProcedure="false">#REF!</definedName>
    <definedName function="false" hidden="false" localSheetId="0" name="_10060501_2" vbProcedure="false">#REF!</definedName>
    <definedName function="false" hidden="false" localSheetId="0" name="_10060600" vbProcedure="false">#REF!</definedName>
    <definedName function="false" hidden="false" localSheetId="0" name="_10060600_1" vbProcedure="false">#REF!</definedName>
    <definedName function="false" hidden="false" localSheetId="0" name="_10060600_2" vbProcedure="false">#REF!</definedName>
    <definedName function="false" hidden="false" localSheetId="0" name="_10060601" vbProcedure="false">#REF!</definedName>
    <definedName function="false" hidden="false" localSheetId="0" name="_10060601_1" vbProcedure="false">#REF!</definedName>
    <definedName function="false" hidden="false" localSheetId="0" name="_10060601_2" vbProcedure="false">#REF!</definedName>
    <definedName function="false" hidden="false" localSheetId="0" name="_10060602" vbProcedure="false">#REF!</definedName>
    <definedName function="false" hidden="false" localSheetId="0" name="_10060602_1" vbProcedure="false">#REF!</definedName>
    <definedName function="false" hidden="false" localSheetId="0" name="_10060602_2" vbProcedure="false">#REF!</definedName>
    <definedName function="false" hidden="false" localSheetId="0" name="_10060700" vbProcedure="false">#REF!</definedName>
    <definedName function="false" hidden="false" localSheetId="0" name="_10060700_1" vbProcedure="false">#REF!</definedName>
    <definedName function="false" hidden="false" localSheetId="0" name="_10060700_2" vbProcedure="false">#REF!</definedName>
    <definedName function="false" hidden="false" localSheetId="0" name="_10060701" vbProcedure="false">#REF!</definedName>
    <definedName function="false" hidden="false" localSheetId="0" name="_10060701_1" vbProcedure="false">#REF!</definedName>
    <definedName function="false" hidden="false" localSheetId="0" name="_10060701_2" vbProcedure="false">#REF!</definedName>
    <definedName function="false" hidden="false" localSheetId="0" name="_10060800" vbProcedure="false">#REF!</definedName>
    <definedName function="false" hidden="false" localSheetId="0" name="_10060800_1" vbProcedure="false">#REF!</definedName>
    <definedName function="false" hidden="false" localSheetId="0" name="_10060800_2" vbProcedure="false">#REF!</definedName>
    <definedName function="false" hidden="false" localSheetId="0" name="_10060801" vbProcedure="false">#REF!</definedName>
    <definedName function="false" hidden="false" localSheetId="0" name="_10060801_1" vbProcedure="false">#REF!</definedName>
    <definedName function="false" hidden="false" localSheetId="0" name="_10060801_2" vbProcedure="false">#REF!</definedName>
    <definedName function="false" hidden="false" localSheetId="0" name="_10070000" vbProcedure="false">#REF!</definedName>
    <definedName function="false" hidden="false" localSheetId="0" name="_10070000_1" vbProcedure="false">#REF!</definedName>
    <definedName function="false" hidden="false" localSheetId="0" name="_10070000_2" vbProcedure="false">#REF!</definedName>
    <definedName function="false" hidden="false" localSheetId="0" name="_10070100" vbProcedure="false">#REF!</definedName>
    <definedName function="false" hidden="false" localSheetId="0" name="_10070100_1" vbProcedure="false">#REF!</definedName>
    <definedName function="false" hidden="false" localSheetId="0" name="_10070100_2" vbProcedure="false">#REF!</definedName>
    <definedName function="false" hidden="false" localSheetId="0" name="_10070101" vbProcedure="false">#REF!</definedName>
    <definedName function="false" hidden="false" localSheetId="0" name="_10070101_1" vbProcedure="false">#REF!</definedName>
    <definedName function="false" hidden="false" localSheetId="0" name="_10070101_2" vbProcedure="false">#REF!</definedName>
    <definedName function="false" hidden="false" localSheetId="0" name="_10070200" vbProcedure="false">#REF!</definedName>
    <definedName function="false" hidden="false" localSheetId="0" name="_10070200_1" vbProcedure="false">#REF!</definedName>
    <definedName function="false" hidden="false" localSheetId="0" name="_10070200_2" vbProcedure="false">#REF!</definedName>
    <definedName function="false" hidden="false" localSheetId="0" name="_10070201" vbProcedure="false">#REF!</definedName>
    <definedName function="false" hidden="false" localSheetId="0" name="_10070201_1" vbProcedure="false">#REF!</definedName>
    <definedName function="false" hidden="false" localSheetId="0" name="_10070201_2" vbProcedure="false">#REF!</definedName>
    <definedName function="false" hidden="false" localSheetId="0" name="_10080000" vbProcedure="false">#REF!</definedName>
    <definedName function="false" hidden="false" localSheetId="0" name="_10080000_1" vbProcedure="false">#REF!</definedName>
    <definedName function="false" hidden="false" localSheetId="0" name="_10080000_2" vbProcedure="false">#REF!</definedName>
    <definedName function="false" hidden="false" localSheetId="0" name="_10080100" vbProcedure="false">#REF!</definedName>
    <definedName function="false" hidden="false" localSheetId="0" name="_10080100_1" vbProcedure="false">#REF!</definedName>
    <definedName function="false" hidden="false" localSheetId="0" name="_10080100_2" vbProcedure="false">#REF!</definedName>
    <definedName function="false" hidden="false" localSheetId="0" name="_10080101" vbProcedure="false">#REF!</definedName>
    <definedName function="false" hidden="false" localSheetId="0" name="_10080101_1" vbProcedure="false">#REF!</definedName>
    <definedName function="false" hidden="false" localSheetId="0" name="_10080101_2" vbProcedure="false">#REF!</definedName>
    <definedName function="false" hidden="false" localSheetId="0" name="_10080102" vbProcedure="false">#REF!</definedName>
    <definedName function="false" hidden="false" localSheetId="0" name="_10080102_1" vbProcedure="false">#REF!</definedName>
    <definedName function="false" hidden="false" localSheetId="0" name="_10080102_2" vbProcedure="false">#REF!</definedName>
    <definedName function="false" hidden="false" localSheetId="0" name="_10080103" vbProcedure="false">#REF!</definedName>
    <definedName function="false" hidden="false" localSheetId="0" name="_10080103_1" vbProcedure="false">#REF!</definedName>
    <definedName function="false" hidden="false" localSheetId="0" name="_10080103_2" vbProcedure="false">#REF!</definedName>
    <definedName function="false" hidden="false" localSheetId="0" name="_10080104" vbProcedure="false">#REF!</definedName>
    <definedName function="false" hidden="false" localSheetId="0" name="_10080104_1" vbProcedure="false">#REF!</definedName>
    <definedName function="false" hidden="false" localSheetId="0" name="_10080104_2" vbProcedure="false">#REF!</definedName>
    <definedName function="false" hidden="false" localSheetId="0" name="_10080105" vbProcedure="false">#REF!</definedName>
    <definedName function="false" hidden="false" localSheetId="0" name="_10080105_1" vbProcedure="false">#REF!</definedName>
    <definedName function="false" hidden="false" localSheetId="0" name="_10080105_2" vbProcedure="false">#REF!</definedName>
    <definedName function="false" hidden="false" localSheetId="0" name="_10080200" vbProcedure="false">#REF!</definedName>
    <definedName function="false" hidden="false" localSheetId="0" name="_10080200_1" vbProcedure="false">#REF!</definedName>
    <definedName function="false" hidden="false" localSheetId="0" name="_10080200_2" vbProcedure="false">#REF!</definedName>
    <definedName function="false" hidden="false" localSheetId="0" name="_10080201" vbProcedure="false">#REF!</definedName>
    <definedName function="false" hidden="false" localSheetId="0" name="_10080201_1" vbProcedure="false">#REF!</definedName>
    <definedName function="false" hidden="false" localSheetId="0" name="_10080201_2" vbProcedure="false">#REF!</definedName>
    <definedName function="false" hidden="false" localSheetId="0" name="_10080300" vbProcedure="false">#REF!</definedName>
    <definedName function="false" hidden="false" localSheetId="0" name="_10080300_1" vbProcedure="false">#REF!</definedName>
    <definedName function="false" hidden="false" localSheetId="0" name="_10080300_2" vbProcedure="false">#REF!</definedName>
    <definedName function="false" hidden="false" localSheetId="0" name="_10080301" vbProcedure="false">#REF!</definedName>
    <definedName function="false" hidden="false" localSheetId="0" name="_10080301_1" vbProcedure="false">#REF!</definedName>
    <definedName function="false" hidden="false" localSheetId="0" name="_10080301_2" vbProcedure="false">#REF!</definedName>
    <definedName function="false" hidden="false" localSheetId="0" name="_10080302" vbProcedure="false">#REF!</definedName>
    <definedName function="false" hidden="false" localSheetId="0" name="_10080302_1" vbProcedure="false">#REF!</definedName>
    <definedName function="false" hidden="false" localSheetId="0" name="_10080302_2" vbProcedure="false">#REF!</definedName>
    <definedName function="false" hidden="false" localSheetId="0" name="_10080303" vbProcedure="false">#REF!</definedName>
    <definedName function="false" hidden="false" localSheetId="0" name="_10080303_1" vbProcedure="false">#REF!</definedName>
    <definedName function="false" hidden="false" localSheetId="0" name="_10080303_2" vbProcedure="false">#REF!</definedName>
    <definedName function="false" hidden="false" localSheetId="0" name="_10080304" vbProcedure="false">#REF!</definedName>
    <definedName function="false" hidden="false" localSheetId="0" name="_10080304_1" vbProcedure="false">#REF!</definedName>
    <definedName function="false" hidden="false" localSheetId="0" name="_10080304_2" vbProcedure="false">#REF!</definedName>
    <definedName function="false" hidden="false" localSheetId="0" name="_10080305" vbProcedure="false">#REF!</definedName>
    <definedName function="false" hidden="false" localSheetId="0" name="_10080305_1" vbProcedure="false">#REF!</definedName>
    <definedName function="false" hidden="false" localSheetId="0" name="_10080305_2" vbProcedure="false">#REF!</definedName>
    <definedName function="false" hidden="false" localSheetId="0" name="_10080306" vbProcedure="false">#REF!</definedName>
    <definedName function="false" hidden="false" localSheetId="0" name="_10080306_1" vbProcedure="false">#REF!</definedName>
    <definedName function="false" hidden="false" localSheetId="0" name="_10080306_2" vbProcedure="false">#REF!</definedName>
    <definedName function="false" hidden="false" localSheetId="0" name="_10080400" vbProcedure="false">#REF!</definedName>
    <definedName function="false" hidden="false" localSheetId="0" name="_10080400_1" vbProcedure="false">#REF!</definedName>
    <definedName function="false" hidden="false" localSheetId="0" name="_10080400_2" vbProcedure="false">#REF!</definedName>
    <definedName function="false" hidden="false" localSheetId="0" name="_10080401" vbProcedure="false">#REF!</definedName>
    <definedName function="false" hidden="false" localSheetId="0" name="_10080401_1" vbProcedure="false">#REF!</definedName>
    <definedName function="false" hidden="false" localSheetId="0" name="_10080401_2" vbProcedure="false">#REF!</definedName>
    <definedName function="false" hidden="false" localSheetId="0" name="_10080402" vbProcedure="false">#REF!</definedName>
    <definedName function="false" hidden="false" localSheetId="0" name="_10080402_1" vbProcedure="false">#REF!</definedName>
    <definedName function="false" hidden="false" localSheetId="0" name="_10080402_2" vbProcedure="false">#REF!</definedName>
    <definedName function="false" hidden="false" localSheetId="0" name="_10080403" vbProcedure="false">#REF!</definedName>
    <definedName function="false" hidden="false" localSheetId="0" name="_10080403_1" vbProcedure="false">#REF!</definedName>
    <definedName function="false" hidden="false" localSheetId="0" name="_10080403_2" vbProcedure="false">#REF!</definedName>
    <definedName function="false" hidden="false" localSheetId="0" name="_10090000" vbProcedure="false">#REF!</definedName>
    <definedName function="false" hidden="false" localSheetId="0" name="_10090000_1" vbProcedure="false">#REF!</definedName>
    <definedName function="false" hidden="false" localSheetId="0" name="_10090000_2" vbProcedure="false">#REF!</definedName>
    <definedName function="false" hidden="false" localSheetId="0" name="_10090100" vbProcedure="false">#REF!</definedName>
    <definedName function="false" hidden="false" localSheetId="0" name="_10090100_1" vbProcedure="false">#REF!</definedName>
    <definedName function="false" hidden="false" localSheetId="0" name="_10090100_2" vbProcedure="false">#REF!</definedName>
    <definedName function="false" hidden="false" localSheetId="0" name="_10090101" vbProcedure="false">#REF!</definedName>
    <definedName function="false" hidden="false" localSheetId="0" name="_10090101_1" vbProcedure="false">#REF!</definedName>
    <definedName function="false" hidden="false" localSheetId="0" name="_10090101_2" vbProcedure="false">#REF!</definedName>
    <definedName function="false" hidden="false" localSheetId="0" name="_10090200" vbProcedure="false">#REF!</definedName>
    <definedName function="false" hidden="false" localSheetId="0" name="_10090200_1" vbProcedure="false">#REF!</definedName>
    <definedName function="false" hidden="false" localSheetId="0" name="_10090200_2" vbProcedure="false">#REF!</definedName>
    <definedName function="false" hidden="false" localSheetId="0" name="_10090201" vbProcedure="false">#REF!</definedName>
    <definedName function="false" hidden="false" localSheetId="0" name="_10090201_1" vbProcedure="false">#REF!</definedName>
    <definedName function="false" hidden="false" localSheetId="0" name="_10090201_2" vbProcedure="false">#REF!</definedName>
    <definedName function="false" hidden="false" localSheetId="0" name="_10100000" vbProcedure="false">#REF!</definedName>
    <definedName function="false" hidden="false" localSheetId="0" name="_10100000_1" vbProcedure="false">#REF!</definedName>
    <definedName function="false" hidden="false" localSheetId="0" name="_10100000_2" vbProcedure="false">#REF!</definedName>
    <definedName function="false" hidden="false" localSheetId="0" name="_10100100" vbProcedure="false">#REF!</definedName>
    <definedName function="false" hidden="false" localSheetId="0" name="_10100100_1" vbProcedure="false">#REF!</definedName>
    <definedName function="false" hidden="false" localSheetId="0" name="_10100100_2" vbProcedure="false">#REF!</definedName>
    <definedName function="false" hidden="false" localSheetId="0" name="_10100101" vbProcedure="false">#REF!</definedName>
    <definedName function="false" hidden="false" localSheetId="0" name="_10100101_1" vbProcedure="false">#REF!</definedName>
    <definedName function="false" hidden="false" localSheetId="0" name="_10100101_2" vbProcedure="false">#REF!</definedName>
    <definedName function="false" hidden="false" localSheetId="0" name="_10100102" vbProcedure="false">#REF!</definedName>
    <definedName function="false" hidden="false" localSheetId="0" name="_10100102_1" vbProcedure="false">#REF!</definedName>
    <definedName function="false" hidden="false" localSheetId="0" name="_10100102_2" vbProcedure="false">#REF!</definedName>
    <definedName function="false" hidden="false" localSheetId="0" name="_10100200" vbProcedure="false">#REF!</definedName>
    <definedName function="false" hidden="false" localSheetId="0" name="_10100200_1" vbProcedure="false">#REF!</definedName>
    <definedName function="false" hidden="false" localSheetId="0" name="_10100200_2" vbProcedure="false">#REF!</definedName>
    <definedName function="false" hidden="false" localSheetId="0" name="_10100201" vbProcedure="false">#REF!</definedName>
    <definedName function="false" hidden="false" localSheetId="0" name="_10100201_1" vbProcedure="false">#REF!</definedName>
    <definedName function="false" hidden="false" localSheetId="0" name="_10100201_2" vbProcedure="false">#REF!</definedName>
    <definedName function="false" hidden="false" localSheetId="0" name="_10110000" vbProcedure="false">#REF!</definedName>
    <definedName function="false" hidden="false" localSheetId="0" name="_10110000_1" vbProcedure="false">#REF!</definedName>
    <definedName function="false" hidden="false" localSheetId="0" name="_10110000_2" vbProcedure="false">#REF!</definedName>
    <definedName function="false" hidden="false" localSheetId="0" name="_10110100" vbProcedure="false">#REF!</definedName>
    <definedName function="false" hidden="false" localSheetId="0" name="_10110100_1" vbProcedure="false">#REF!</definedName>
    <definedName function="false" hidden="false" localSheetId="0" name="_10110100_2" vbProcedure="false">#REF!</definedName>
    <definedName function="false" hidden="false" localSheetId="0" name="_10110101" vbProcedure="false">#REF!</definedName>
    <definedName function="false" hidden="false" localSheetId="0" name="_10110101_1" vbProcedure="false">#REF!</definedName>
    <definedName function="false" hidden="false" localSheetId="0" name="_10110101_2" vbProcedure="false">#REF!</definedName>
    <definedName function="false" hidden="false" localSheetId="0" name="_10120000" vbProcedure="false">#REF!</definedName>
    <definedName function="false" hidden="false" localSheetId="0" name="_10120000_1" vbProcedure="false">#REF!</definedName>
    <definedName function="false" hidden="false" localSheetId="0" name="_10120000_2" vbProcedure="false">#REF!</definedName>
    <definedName function="false" hidden="false" localSheetId="0" name="_10120100" vbProcedure="false">#REF!</definedName>
    <definedName function="false" hidden="false" localSheetId="0" name="_10120100_1" vbProcedure="false">#REF!</definedName>
    <definedName function="false" hidden="false" localSheetId="0" name="_10120100_2" vbProcedure="false">#REF!</definedName>
    <definedName function="false" hidden="false" localSheetId="0" name="_10120200" vbProcedure="false">#REF!</definedName>
    <definedName function="false" hidden="false" localSheetId="0" name="_10120200_1" vbProcedure="false">#REF!</definedName>
    <definedName function="false" hidden="false" localSheetId="0" name="_10120200_2" vbProcedure="false">#REF!</definedName>
    <definedName function="false" hidden="false" localSheetId="0" name="_10130000" vbProcedure="false">#REF!</definedName>
    <definedName function="false" hidden="false" localSheetId="0" name="_10130000_1" vbProcedure="false">#REF!</definedName>
    <definedName function="false" hidden="false" localSheetId="0" name="_10130000_2" vbProcedure="false">#REF!</definedName>
    <definedName function="false" hidden="false" localSheetId="0" name="_10130100" vbProcedure="false">#REF!</definedName>
    <definedName function="false" hidden="false" localSheetId="0" name="_10130100_1" vbProcedure="false">#REF!</definedName>
    <definedName function="false" hidden="false" localSheetId="0" name="_10130100_2" vbProcedure="false">#REF!</definedName>
    <definedName function="false" hidden="false" localSheetId="0" name="_10130200" vbProcedure="false">#REF!</definedName>
    <definedName function="false" hidden="false" localSheetId="0" name="_10130200_1" vbProcedure="false">#REF!</definedName>
    <definedName function="false" hidden="false" localSheetId="0" name="_10130200_2" vbProcedure="false">#REF!</definedName>
    <definedName function="false" hidden="false" localSheetId="0" name="_10130300" vbProcedure="false">#REF!</definedName>
    <definedName function="false" hidden="false" localSheetId="0" name="_10130300_1" vbProcedure="false">#REF!</definedName>
    <definedName function="false" hidden="false" localSheetId="0" name="_10130300_2" vbProcedure="false">#REF!</definedName>
    <definedName function="false" hidden="false" localSheetId="0" name="_a" vbProcedure="false">#REF!</definedName>
    <definedName function="false" hidden="false" localSheetId="0" name="_b" vbProcedure="false">#REF!</definedName>
    <definedName function="false" hidden="false" localSheetId="0" name="_BUF1" vbProcedure="false">#REF!</definedName>
    <definedName function="false" hidden="false" localSheetId="0" name="_BUF10" vbProcedure="false">#REF!</definedName>
    <definedName function="false" hidden="false" localSheetId="0" name="_BUF11" vbProcedure="false">#REF!</definedName>
    <definedName function="false" hidden="false" localSheetId="0" name="_BUF12" vbProcedure="false">#REF!</definedName>
    <definedName function="false" hidden="false" localSheetId="0" name="_BUF13" vbProcedure="false">#REF!</definedName>
    <definedName function="false" hidden="false" localSheetId="0" name="_BUF14" vbProcedure="false">#REF!</definedName>
    <definedName function="false" hidden="false" localSheetId="0" name="_BUF15" vbProcedure="false">#REF!</definedName>
    <definedName function="false" hidden="false" localSheetId="0" name="_BUF16" vbProcedure="false">#REF!</definedName>
    <definedName function="false" hidden="false" localSheetId="0" name="_BUF17" vbProcedure="false">#REF!</definedName>
    <definedName function="false" hidden="false" localSheetId="0" name="_BUF18" vbProcedure="false">#REF!</definedName>
    <definedName function="false" hidden="false" localSheetId="0" name="_BUF19" vbProcedure="false">#REF!</definedName>
    <definedName function="false" hidden="false" localSheetId="0" name="_BUF2" vbProcedure="false">#REF!</definedName>
    <definedName function="false" hidden="false" localSheetId="0" name="_BUF20" vbProcedure="false">#REF!</definedName>
    <definedName function="false" hidden="false" localSheetId="0" name="_BUF21" vbProcedure="false">#REF!</definedName>
    <definedName function="false" hidden="false" localSheetId="0" name="_BUF22" vbProcedure="false">#REF!</definedName>
    <definedName function="false" hidden="false" localSheetId="0" name="_BUF23" vbProcedure="false">#REF!</definedName>
    <definedName function="false" hidden="false" localSheetId="0" name="_BUF24" vbProcedure="false">#REF!</definedName>
    <definedName function="false" hidden="false" localSheetId="0" name="_BUF25" vbProcedure="false">#REF!</definedName>
    <definedName function="false" hidden="false" localSheetId="0" name="_BUF26" vbProcedure="false">#REF!</definedName>
    <definedName function="false" hidden="false" localSheetId="0" name="_BUF3" vbProcedure="false">#REF!</definedName>
    <definedName function="false" hidden="false" localSheetId="0" name="_BUF4" vbProcedure="false">#REF!</definedName>
    <definedName function="false" hidden="false" localSheetId="0" name="_BUF5" vbProcedure="false">#REF!</definedName>
    <definedName function="false" hidden="false" localSheetId="0" name="_BUF6" vbProcedure="false">#REF!</definedName>
    <definedName function="false" hidden="false" localSheetId="0" name="_BUF7" vbProcedure="false">#REF!</definedName>
    <definedName function="false" hidden="false" localSheetId="0" name="_BUF8" vbProcedure="false">#REF!</definedName>
    <definedName function="false" hidden="false" localSheetId="0" name="_BUF9" vbProcedure="false">#REF!</definedName>
    <definedName function="false" hidden="false" localSheetId="0" name="_c" vbProcedure="false">#REF!</definedName>
    <definedName function="false" hidden="false" localSheetId="0" name="_LL1" vbProcedure="false">#REF!</definedName>
    <definedName function="false" hidden="false" localSheetId="0" name="_LL10" vbProcedure="false">#REF!</definedName>
    <definedName function="false" hidden="false" localSheetId="0" name="_LL11" vbProcedure="false">#REF!</definedName>
    <definedName function="false" hidden="false" localSheetId="0" name="_LL12" vbProcedure="false">#REF!</definedName>
    <definedName function="false" hidden="false" localSheetId="0" name="_LL13" vbProcedure="false">#REF!</definedName>
    <definedName function="false" hidden="false" localSheetId="0" name="_LL14" vbProcedure="false">#REF!</definedName>
    <definedName function="false" hidden="false" localSheetId="0" name="_LL15" vbProcedure="false">#REF!</definedName>
    <definedName function="false" hidden="false" localSheetId="0" name="_LL16" vbProcedure="false">#REF!</definedName>
    <definedName function="false" hidden="false" localSheetId="0" name="_LL17" vbProcedure="false">#REF!</definedName>
    <definedName function="false" hidden="false" localSheetId="0" name="_LL18" vbProcedure="false">#REF!</definedName>
    <definedName function="false" hidden="false" localSheetId="0" name="_LL19" vbProcedure="false">#REF!</definedName>
    <definedName function="false" hidden="false" localSheetId="0" name="_LL2" vbProcedure="false">#REF!</definedName>
    <definedName function="false" hidden="false" localSheetId="0" name="_LL20" vbProcedure="false">#REF!</definedName>
    <definedName function="false" hidden="false" localSheetId="0" name="_LL21" vbProcedure="false">#REF!</definedName>
    <definedName function="false" hidden="false" localSheetId="0" name="_LL22" vbProcedure="false">#REF!</definedName>
    <definedName function="false" hidden="false" localSheetId="0" name="_LL23" vbProcedure="false">#REF!</definedName>
    <definedName function="false" hidden="false" localSheetId="0" name="_LL24" vbProcedure="false">#REF!</definedName>
    <definedName function="false" hidden="false" localSheetId="0" name="_LL25" vbProcedure="false">#REF!</definedName>
    <definedName function="false" hidden="false" localSheetId="0" name="_LL26" vbProcedure="false">#REF!</definedName>
    <definedName function="false" hidden="false" localSheetId="0" name="_LL3" vbProcedure="false">#REF!</definedName>
    <definedName function="false" hidden="false" localSheetId="0" name="_LL4" vbProcedure="false">#REF!</definedName>
    <definedName function="false" hidden="false" localSheetId="0" name="_LL5" vbProcedure="false">#REF!</definedName>
    <definedName function="false" hidden="false" localSheetId="0" name="_LL6" vbProcedure="false">#REF!</definedName>
    <definedName function="false" hidden="false" localSheetId="0" name="_LL7" vbProcedure="false">#REF!</definedName>
    <definedName function="false" hidden="false" localSheetId="0" name="_LL8" vbProcedure="false">#REF!</definedName>
    <definedName function="false" hidden="false" localSheetId="0" name="_LL9" vbProcedure="false">#REF!</definedName>
    <definedName function="false" hidden="false" localSheetId="0" name="_p" vbProcedure="false">#REF!</definedName>
    <definedName function="false" hidden="false" localSheetId="0" name="_r" vbProcedure="false">#REF!</definedName>
    <definedName function="false" hidden="false" localSheetId="0" name="_xlnm.Database" vbProcedure="false">#REF!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false" localSheetId="0" name="_xlnm._FilterDatabase" vbProcedure="false">Orçamento!$B$15:$H$52</definedName>
    <definedName function="false" hidden="false" localSheetId="1" name="_xlnm.Print_Area" vbProcedure="false">'Composição unitária'!$A$1:$G$67</definedName>
    <definedName function="false" hidden="false" localSheetId="2" name="ACOUNT" vbProcedure="false">#REF!</definedName>
    <definedName function="false" hidden="false" localSheetId="2" name="ACOUNT1" vbProcedure="false">#REF!</definedName>
    <definedName function="false" hidden="false" localSheetId="2" name="acumulado" vbProcedure="false">#REF!</definedName>
    <definedName function="false" hidden="false" localSheetId="2" name="alvenaria" vbProcedure="false">#REF!</definedName>
    <definedName function="false" hidden="false" localSheetId="2" name="ARGUMENTO" vbProcedure="false">#REF!</definedName>
    <definedName function="false" hidden="false" localSheetId="2" name="ARGUMENTO1" vbProcedure="false">#REF!</definedName>
    <definedName function="false" hidden="false" localSheetId="2" name="ARQ" vbProcedure="false">#REF!</definedName>
    <definedName function="false" hidden="false" localSheetId="2" name="cris" vbProcedure="false">#REF!</definedName>
    <definedName function="false" hidden="false" localSheetId="2" name="cronograma2" vbProcedure="false">#REF!</definedName>
    <definedName function="false" hidden="false" localSheetId="2" name="cronograma21" vbProcedure="false">#REF!</definedName>
    <definedName function="false" hidden="false" localSheetId="2" name="E" vbProcedure="false">#REF!</definedName>
    <definedName function="false" hidden="false" localSheetId="2" name="Excel_BuiltIn_Database_1" vbProcedure="false">#REF!</definedName>
    <definedName function="false" hidden="false" localSheetId="2" name="Excel_BuiltIn_Database_2" vbProcedure="false">#REF!</definedName>
    <definedName function="false" hidden="false" localSheetId="2" name="Excel_BuiltIn_Print_Area_1" vbProcedure="false">#REF!</definedName>
    <definedName function="false" hidden="false" localSheetId="2" name="Excel_BuiltIn_Print_Titles_1" vbProcedure="false">#REF!</definedName>
    <definedName function="false" hidden="false" localSheetId="2" name="Excel_BuiltIn_Recorder" vbProcedure="false">#REF!</definedName>
    <definedName function="false" hidden="false" localSheetId="2" name="F" vbProcedure="false">#REF!</definedName>
    <definedName function="false" hidden="false" localSheetId="2" name="G" vbProcedure="false">#REF!</definedName>
    <definedName function="false" hidden="false" localSheetId="2" name="H" vbProcedure="false">#REF!</definedName>
    <definedName function="false" hidden="false" localSheetId="2" name="i" vbProcedure="false">#REF!</definedName>
    <definedName function="false" hidden="false" localSheetId="2" name="IM" vbProcedure="false">#REF!</definedName>
    <definedName function="false" hidden="false" localSheetId="2" name="J" vbProcedure="false">#REF!</definedName>
    <definedName function="false" hidden="false" localSheetId="2" name="Já_apresentado__a_licitar" vbProcedure="false">#REF!</definedName>
    <definedName function="false" hidden="false" localSheetId="2" name="listasit" vbProcedure="false">OFFSET(#REF!,0,IF(#REF!=#REF!,0,1),IF(#REF!=#REF!,1,6),1)</definedName>
    <definedName function="false" hidden="false" localSheetId="2" name="m" vbProcedure="false">#REF!</definedName>
    <definedName function="false" hidden="false" localSheetId="2" name="NOBA" vbProcedure="false">#REF!</definedName>
    <definedName function="false" hidden="false" localSheetId="2" name="NOSUB" vbProcedure="false">#REF!</definedName>
    <definedName function="false" hidden="false" localSheetId="2" name="NUPGF" vbProcedure="false">#REF!</definedName>
    <definedName function="false" hidden="false" localSheetId="2" name="PAG" vbProcedure="false">#REF!</definedName>
    <definedName function="false" hidden="false" localSheetId="2" name="PAGINA" vbProcedure="false">#REF!</definedName>
    <definedName function="false" hidden="false" localSheetId="2" name="PAGINA1" vbProcedure="false">#REF!</definedName>
    <definedName function="false" hidden="false" localSheetId="2" name="PASS" vbProcedure="false">#REF!</definedName>
    <definedName function="false" hidden="false" localSheetId="2" name="plan4Q" vbProcedure="false">#REF!</definedName>
    <definedName function="false" hidden="false" localSheetId="2" name="planquatroQ" vbProcedure="false">#REF!</definedName>
    <definedName function="false" hidden="false" localSheetId="2" name="Print_Area_MI" vbProcedure="false">#REF!</definedName>
    <definedName function="false" hidden="false" localSheetId="2" name="SAIDA" vbProcedure="false">[3]balanço!#REF!</definedName>
    <definedName function="false" hidden="false" localSheetId="2" name="SD" vbProcedure="false">#REF!</definedName>
    <definedName function="false" hidden="false" localSheetId="2" name="SubItemInvestimento" vbProcedure="false">OFFSET([2]dados!xey$1,MATCH(#REF!,[2]dados!xfb$1:xfb$65536,0)-1,0,COUNTIF([2]dados!xex$1:xex$65536,#REF!),1)</definedName>
    <definedName function="false" hidden="false" localSheetId="2" name="T" vbProcedure="false">#REF!</definedName>
    <definedName function="false" hidden="false" localSheetId="2" name="TAB" vbProcedure="false">#REF!</definedName>
    <definedName function="false" hidden="false" localSheetId="2" name="TC" vbProcedure="false">#REF!</definedName>
    <definedName function="false" hidden="false" localSheetId="2" name="TD" vbProcedure="false">#REF!</definedName>
    <definedName function="false" hidden="false" localSheetId="2" name="TIPO" vbProcedure="false">#REF!</definedName>
    <definedName function="false" hidden="false" localSheetId="2" name="total" vbProcedure="false">[4]unidsaudestalucia!#ref!</definedName>
    <definedName function="false" hidden="false" localSheetId="2" name="TRANFER" vbProcedure="false">#REF!</definedName>
    <definedName function="false" hidden="false" localSheetId="2" name="u" vbProcedure="false">#REF!</definedName>
    <definedName function="false" hidden="false" localSheetId="2" name="W" vbProcedure="false">#REF!</definedName>
    <definedName function="false" hidden="false" localSheetId="2" name="we" vbProcedure="false">#REF!</definedName>
    <definedName function="false" hidden="false" localSheetId="2" name="wq" vbProcedure="false">#REF!</definedName>
    <definedName function="false" hidden="false" localSheetId="2" name="\0" vbProcedure="false">'[1]cr lote 02'!#ref!</definedName>
    <definedName function="false" hidden="false" localSheetId="2" name="_0_2" vbProcedure="false">'[1]cr lote 02'!#ref!</definedName>
    <definedName function="false" hidden="false" localSheetId="2" name="_10000000" vbProcedure="false">#REF!</definedName>
    <definedName function="false" hidden="false" localSheetId="2" name="_10000000_1" vbProcedure="false">#REF!</definedName>
    <definedName function="false" hidden="false" localSheetId="2" name="_10000000_2" vbProcedure="false">#REF!</definedName>
    <definedName function="false" hidden="false" localSheetId="2" name="_LL1" vbProcedure="false">#REF!</definedName>
    <definedName function="false" hidden="false" localSheetId="2" name="_LL10" vbProcedure="false">#REF!</definedName>
    <definedName function="false" hidden="false" localSheetId="2" name="_LL11" vbProcedure="false">#REF!</definedName>
    <definedName function="false" hidden="false" localSheetId="2" name="_xlnm.Database" vbProcedure="false">#REF!</definedName>
    <definedName function="false" hidden="false" localSheetId="3" name="\0" vbProcedure="false">'[1]cr lote 02'!#ref!</definedName>
    <definedName function="false" hidden="false" localSheetId="3" name="_xlnm.Database" vbProcedure="false">#REF!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Cronograma!$B:$D,Cronograma!$2:$18</definedName>
    <definedName function="false" hidden="false" localSheetId="3" name="_xlnm._FilterDatabase" vbProcedure="false">Cronograma!$B$18:$D$32</definedName>
    <definedName function="false" hidden="false" localSheetId="4" name="Print_Area_MI" vbProcedure="false">#REF!</definedName>
    <definedName function="false" hidden="false" localSheetId="4" name="_xlnm.Print_Area" vbProcedure="false">'Encargos Sociais'!$A$2:$C$59</definedName>
    <definedName function="false" hidden="false" localSheetId="4" name="_xlnm.Print_Titles" vbProcedure="false">'Encargos Sociais'!$2:$18</definedName>
    <definedName function="false" hidden="false" localSheetId="7" name="_xlnm.Print_Area" vbProcedure="false">'Memorial Calc.'!$A$1:$Z$55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F1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4 andaimes de trabalhador mais 4 andaimes escoras (7 m cada) por 3 meses</t>
        </r>
      </text>
    </comment>
    <comment ref="F19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 x 4 dias = 32</t>
        </r>
      </text>
    </comment>
    <comment ref="F21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 dias(24 horas) para movimentar mercadoria de cada vão x 3 vão x 2 (leva e traz)</t>
        </r>
      </text>
    </comment>
    <comment ref="F22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4 dias para desmontar cada vão x 3 vão x 2 (montar e desmontar)</t>
        </r>
      </text>
    </comment>
    <comment ref="F2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5x8 = 40 horas (Projeto de As Built da Cobertura após o reparo)</t>
        </r>
      </text>
    </comment>
    <comment ref="F2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90 m2 do shed , 67 m2 das extremidades das tesouras e 66 m2 das tesouras de fechamento</t>
        </r>
      </text>
    </comment>
    <comment ref="F2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 tesouras x 3 linhas x 30%</t>
        </r>
      </text>
    </comment>
    <comment ref="F31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14000/(7850*0,00476)=</t>
        </r>
      </text>
    </comment>
    <comment ref="F3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5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18 m² (exautores)</t>
        </r>
      </text>
    </comment>
    <comment ref="F4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3h/dia x 22 dias x 3 meses = 198</t>
        </r>
      </text>
    </comment>
    <comment ref="F46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8h/dia x 22 dias x 3 = 528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C18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6 kg/m</t>
        </r>
      </text>
    </comment>
    <comment ref="E29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E30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 hora por m2
</t>
        </r>
      </text>
    </comment>
    <comment ref="E4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10 suportes por descida x 4 descidas por predio x 2 predios</t>
        </r>
      </text>
    </comment>
  </commentList>
</comments>
</file>

<file path=xl/sharedStrings.xml><?xml version="1.0" encoding="utf-8"?>
<sst xmlns="http://schemas.openxmlformats.org/spreadsheetml/2006/main" count="643" uniqueCount="404">
  <si>
    <t xml:space="preserve">LOGO EMPRESA</t>
  </si>
  <si>
    <t xml:space="preserve">NOME</t>
  </si>
  <si>
    <t xml:space="preserve">ENDEREÇO</t>
  </si>
  <si>
    <t xml:space="preserve">CNPJ</t>
  </si>
  <si>
    <t xml:space="preserve">TELEFONE</t>
  </si>
  <si>
    <t xml:space="preserve">TÍTULO:</t>
  </si>
  <si>
    <t xml:space="preserve">PLANILHA ORÇAMENTÁRIA DE CUSTOS E FORMAÇÃO DE PREÇOS</t>
  </si>
  <si>
    <r>
      <rPr>
        <b val="true"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 xml:space="preserve">RECUPERAÇÃO DA ESTRUTURA METALICA DA COBERTA DA ALFOR</t>
    </r>
  </si>
  <si>
    <r>
      <rPr>
        <b val="true"/>
        <sz val="11"/>
        <rFont val="Calibri"/>
        <family val="2"/>
        <charset val="1"/>
      </rPr>
      <t xml:space="preserve">ENDEREÇO: </t>
    </r>
    <r>
      <rPr>
        <sz val="11"/>
        <rFont val="Calibri"/>
        <family val="2"/>
        <charset val="1"/>
      </rPr>
      <t xml:space="preserve">Av. Vicente de Castro, 6971 - Cais do Porto, Fortaleza - CE, 60180-410</t>
    </r>
  </si>
  <si>
    <r>
      <rPr>
        <b val="true"/>
        <sz val="11"/>
        <rFont val="Calibri"/>
        <family val="2"/>
        <charset val="1"/>
      </rPr>
      <t xml:space="preserve">ÁREA: </t>
    </r>
    <r>
      <rPr>
        <sz val="11"/>
        <rFont val="Calibri"/>
        <family val="2"/>
        <charset val="1"/>
      </rPr>
      <t xml:space="preserve">D.M.A = 986 m² e E.D.A = 395 m² (TOTAL = 1371 m²)</t>
    </r>
  </si>
  <si>
    <t xml:space="preserve">BDI:</t>
  </si>
  <si>
    <t xml:space="preserve">DATA DE EMISSÃO:</t>
  </si>
  <si>
    <t xml:space="preserve">BASE DE DADOS: </t>
  </si>
  <si>
    <t xml:space="preserve">ITEM</t>
  </si>
  <si>
    <t xml:space="preserve">CÓDIGO</t>
  </si>
  <si>
    <t xml:space="preserve">DESCRIÇÃO</t>
  </si>
  <si>
    <t xml:space="preserve">UND</t>
  </si>
  <si>
    <t xml:space="preserve">QUANT.</t>
  </si>
  <si>
    <t xml:space="preserve">PREÇO </t>
  </si>
  <si>
    <t xml:space="preserve">TOTAL</t>
  </si>
  <si>
    <t xml:space="preserve">SERVIÇOS PRELIMINARES</t>
  </si>
  <si>
    <t xml:space="preserve">1.1</t>
  </si>
  <si>
    <t xml:space="preserve">PLACA DE OBRA (PARA CONSTRUÇÃO CIVIL) EM CHAPA GALVANIZADA N.22, ADESIVADA, DE 2,0 x 1,125 m</t>
  </si>
  <si>
    <t xml:space="preserve">m2</t>
  </si>
  <si>
    <t xml:space="preserve">1.2</t>
  </si>
  <si>
    <t xml:space="preserve">LOCACAO DE ANDAIME METALICO TUBULAR DE ENCAIXE, TIPO DE TORRE, COM LARGURA DE 1 ATE 1,5 M E ALTURA DE *1,00* M</t>
  </si>
  <si>
    <t xml:space="preserve">MXMES</t>
  </si>
  <si>
    <t xml:space="preserve">1.3</t>
  </si>
  <si>
    <t xml:space="preserve">ELABORAÇÃO DE PROJETOS EXECUTIVO DE ENGENHARIA (Linha de Vida e Andaime)</t>
  </si>
  <si>
    <t xml:space="preserve">H</t>
  </si>
  <si>
    <t xml:space="preserve">1.4</t>
  </si>
  <si>
    <t xml:space="preserve">INSTALAÇÃO DE LINHA DE VIDA</t>
  </si>
  <si>
    <t xml:space="preserve">m</t>
  </si>
  <si>
    <t xml:space="preserve">1.5</t>
  </si>
  <si>
    <t xml:space="preserve">MOVIMENTAÇÃO DAS MERCADORIAS ENTRE GALPÕES</t>
  </si>
  <si>
    <t xml:space="preserve">1.6</t>
  </si>
  <si>
    <t xml:space="preserve">MONTAGEM E DESMONTAGEM DAS PRATELEIRAS</t>
  </si>
  <si>
    <t xml:space="preserve">1.7</t>
  </si>
  <si>
    <t xml:space="preserve">ELABORAÇÃO DE PROJETOS EXECUTIVO DE ENGENHARIA (AS BUILT)</t>
  </si>
  <si>
    <t xml:space="preserve">REMOÇÃO DOS PERFIS OXIDADOS</t>
  </si>
  <si>
    <t xml:space="preserve">2.1</t>
  </si>
  <si>
    <r>
      <rPr>
        <sz val="8"/>
        <rFont val="Arial"/>
        <family val="2"/>
        <charset val="1"/>
      </rPr>
      <t xml:space="preserve">REMOÇÃO DE TRAMA METÁLICA PARA COBERTURA, DE FORMA MANUAL, SEM REAPROVEITAMENTO 
</t>
    </r>
    <r>
      <rPr>
        <i val="true"/>
        <sz val="8"/>
        <rFont val="Arial"/>
        <family val="2"/>
        <charset val="1"/>
      </rPr>
      <t xml:space="preserve">(EXTREMIDADES OXIDADAS DE TODAS AS TESOURAS DO GALPÃO D.MA.;  ESTRUTURA LATERAL DO SHED E TESOURAS FRONTAIS DE FECHAMENTO DO GALPÃO)</t>
    </r>
  </si>
  <si>
    <t xml:space="preserve">ESTRUTURA MÉTALICA</t>
  </si>
  <si>
    <t xml:space="preserve">3.1</t>
  </si>
  <si>
    <r>
      <rPr>
        <sz val="8"/>
        <rFont val="Arial"/>
        <family val="2"/>
        <charset val="1"/>
      </rPr>
      <t xml:space="preserve">FABRICAÇÃO E INSTALAÇÃO DE TESOURA INTEIRA EM AÇO, VÃO DE 10 M, PARA TELHA ONDULADA DE FIBROCIMENTO, METÁLICA, PLÁSTICA OU TERMOACÚSTICA, INCLUSO IÇAMENTO             </t>
    </r>
    <r>
      <rPr>
        <i val="true"/>
        <sz val="7"/>
        <rFont val="Arial"/>
        <family val="2"/>
        <charset val="1"/>
      </rPr>
      <t xml:space="preserve">(OBS: TROCA DAS EXTREMIDADAS OXIDADAS DE TODAS AS TESOURAS DO GALPÃO D.M.;  ESTRUTURA LATERAL DO SHED E TERÇAS DAS EXTERMIDADES)</t>
    </r>
  </si>
  <si>
    <t xml:space="preserve">und</t>
  </si>
  <si>
    <t xml:space="preserve">3.2</t>
  </si>
  <si>
    <r>
      <rPr>
        <sz val="8"/>
        <rFont val="Arial"/>
        <family val="2"/>
        <charset val="1"/>
      </rPr>
      <t xml:space="preserve">INSTALAÇÃO DE TELHA DE ALUMINIO TRAPEZOIDAL</t>
    </r>
    <r>
      <rPr>
        <i val="true"/>
        <sz val="8"/>
        <rFont val="Arial"/>
        <family val="2"/>
        <charset val="1"/>
      </rPr>
      <t xml:space="preserve"> 
(ESTRUTURA LATERAL DO SHED E TESOURAS FRONTAIS DE FECHAMENTO DO GALPÃO)</t>
    </r>
  </si>
  <si>
    <t xml:space="preserve">3.3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</si>
  <si>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Referente a substituição de 10% das telhas que apresentam desgastes naturais e acidentais que apareceram durante sua utilização )</t>
    </r>
  </si>
  <si>
    <t xml:space="preserve">PINTURA DAS ESTRUTURAS METALICAS</t>
  </si>
  <si>
    <t xml:space="preserve">4.1</t>
  </si>
  <si>
    <t xml:space="preserve">PINTURA ESTRUTURA METALICA (CONF: ESPECIFICAÇÃO DE REPARO)</t>
  </si>
  <si>
    <t xml:space="preserve">RECUPERAÇÃO DAS VIGAS-CALHAS</t>
  </si>
  <si>
    <t xml:space="preserve">5.1</t>
  </si>
  <si>
    <t xml:space="preserve">RECUPERAÇÃO CONCRETO, S/ REFORÇO E RECONSTITUIÇÃO "GROUNT", ESP = 60 mm</t>
  </si>
  <si>
    <t xml:space="preserve">IMPERMEABILIZAÇÃO DAS VIGAS-CALHAS</t>
  </si>
  <si>
    <t xml:space="preserve">6.1</t>
  </si>
  <si>
    <t xml:space="preserve">RECUPERAÇÃO DA IMPERMEABILIZAÇÃO DA VIGA-CALHA</t>
  </si>
  <si>
    <t xml:space="preserve">EXAUSTOR EÓLICO</t>
  </si>
  <si>
    <t xml:space="preserve">7.1</t>
  </si>
  <si>
    <t xml:space="preserve">MONTAGEM DE EXAUTOR EÓLICO</t>
  </si>
  <si>
    <t xml:space="preserve">7.2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</si>
  <si>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perdas durante a instalação dos exaustores e substituição das telhas instaladas de forma emergencial que não estejam em conformidade com a especificação.)</t>
    </r>
  </si>
  <si>
    <t xml:space="preserve">DIVERSOS</t>
  </si>
  <si>
    <t xml:space="preserve">8.1</t>
  </si>
  <si>
    <t xml:space="preserve">TRANSPORTE DE ENTULHO COM CAMINHAO BASCULANTE 6 M3, RODOVIA PAVIMENTADA, DMT ATÉ 0,5 KM</t>
  </si>
  <si>
    <t xml:space="preserve">m3</t>
  </si>
  <si>
    <t xml:space="preserve">8.2</t>
  </si>
  <si>
    <r>
      <rPr>
        <sz val="8"/>
        <rFont val="Arial"/>
        <family val="2"/>
        <charset val="1"/>
      </rPr>
      <t xml:space="preserve">ENSAIO NÃO DESTRUTIVO - LÍQUIDO PENENTRANTE 
</t>
    </r>
    <r>
      <rPr>
        <i val="true"/>
        <sz val="8"/>
        <rFont val="Arial"/>
        <family val="2"/>
        <charset val="1"/>
      </rPr>
      <t xml:space="preserve">(SOLDAS DE EMENDAS DAS TESOURAS - 30%)</t>
    </r>
  </si>
  <si>
    <t xml:space="preserve">dia</t>
  </si>
  <si>
    <t xml:space="preserve">8.3</t>
  </si>
  <si>
    <t xml:space="preserve">RECUPERAÇÃO DO SISTEMA SPDA</t>
  </si>
  <si>
    <t xml:space="preserve">8.4</t>
  </si>
  <si>
    <t xml:space="preserve">LIMPEZA GERAL</t>
  </si>
  <si>
    <t xml:space="preserve">ADMINISTRAÇÃO DE OBRA</t>
  </si>
  <si>
    <t xml:space="preserve">9.1</t>
  </si>
  <si>
    <t xml:space="preserve">ENGENHEIRO CIVIL DE OBRA PLENO COM ENCARGOS COMPLEMENTARES</t>
  </si>
  <si>
    <t xml:space="preserve">9.2</t>
  </si>
  <si>
    <t xml:space="preserve">ENCARREGADO GERAL COM ENCARGOS COMPLEMENTARES</t>
  </si>
  <si>
    <t xml:space="preserve">9.3</t>
  </si>
  <si>
    <t xml:space="preserve">LOCAÇÃO DE CONTEINER ALMOXARIFADO COM PISO NAVAL - 6,00M X 2,35M</t>
  </si>
  <si>
    <t xml:space="preserve">mês</t>
  </si>
  <si>
    <t xml:space="preserve">TOTAL S/ BDI</t>
  </si>
  <si>
    <t xml:space="preserve">BDI (%) -&gt;</t>
  </si>
  <si>
    <t xml:space="preserve">TOTAL C/ BDI:</t>
  </si>
  <si>
    <t xml:space="preserve">PLANILHA DE COMPOSIÇÕES</t>
  </si>
  <si>
    <t xml:space="preserve">COMP1</t>
  </si>
  <si>
    <t xml:space="preserve">SOLDADOR COM ENCARGOS COMPLEMENTARES</t>
  </si>
  <si>
    <t xml:space="preserve">h</t>
  </si>
  <si>
    <t xml:space="preserve">MONTADOR DE ESTRUTURA METÁLICA COM ENCARGOS COMPLEMENTARES  </t>
  </si>
  <si>
    <t xml:space="preserve">CABO DE ACO GALVANIZADO, DIAMETRO 9,53 MM (3/8"), COM ALMA DE FIBRA 6 X 25 F</t>
  </si>
  <si>
    <t xml:space="preserve">kg</t>
  </si>
  <si>
    <t xml:space="preserve">PERFIL "I" DE ACO LAMINADO, ABAS INCLINADAS,"I" 152 X 22</t>
  </si>
  <si>
    <t xml:space="preserve">COMP2</t>
  </si>
  <si>
    <t xml:space="preserve">INSTALAÇÃO DE TELHA DE ALUMINIO TRAPEZOIDAL</t>
  </si>
  <si>
    <r>
      <rPr>
        <sz val="8"/>
        <rFont val="Arial"/>
        <family val="2"/>
        <charset val="1"/>
      </rPr>
      <t xml:space="preserve">TELHA DE ALUMINIO TRAPEZOIDAL, ALTURA = 38 MM, E = 0,7 MM (LARGURA = 1056 MM E COMPRIMENTO = 5000 MM) 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</si>
  <si>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2.2</t>
  </si>
  <si>
    <r>
      <rPr>
        <sz val="8"/>
        <rFont val="Arial"/>
        <family val="2"/>
        <charset val="1"/>
      </rPr>
      <t xml:space="preserve">MONTADOR DE ESTRUTURA METÁLICA COM ENCARGOS COMPLEMENTARES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</si>
  <si>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2.3</t>
  </si>
  <si>
    <r>
      <rPr>
        <sz val="8"/>
        <rFont val="Arial"/>
        <family val="2"/>
        <charset val="1"/>
      </rPr>
      <t xml:space="preserve">AJUDANTE DE ESTRUTURA METÁLICA COM ENCARGOS COMPLEMENTARES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</si>
  <si>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COMP3</t>
  </si>
  <si>
    <t xml:space="preserve">LIMPEZA DE SUPERFICIES COM JATO DE ALTA PRESSAO</t>
  </si>
  <si>
    <t xml:space="preserve">SEINFRA C2473</t>
  </si>
  <si>
    <r>
      <rPr>
        <sz val="8"/>
        <rFont val="Arial"/>
        <family val="2"/>
        <charset val="1"/>
      </rPr>
      <t xml:space="preserve">PINTURA C/ TINTA EPOXI EM ESTRUTURA DE AÇO CARBONO 50 MICRA C/ REVOLVER
</t>
    </r>
    <r>
      <rPr>
        <i val="true"/>
        <sz val="7"/>
        <rFont val="Arial"/>
        <family val="2"/>
        <charset val="1"/>
      </rPr>
      <t xml:space="preserve">(OBS: A ÁREA FOI MULTIPLICADA POR 2,5 PARA CONTEMPLAR A ESP. DE PINTURA 125 micra)</t>
    </r>
  </si>
  <si>
    <t xml:space="preserve">COMP4</t>
  </si>
  <si>
    <t xml:space="preserve">RECUPERAÇÃO DA ESTRUTURA DA VIGA-CALHA</t>
  </si>
  <si>
    <t xml:space="preserve">PREPARO DA SUPERFICIE DE CONCRETO (REMOVER MATERIAIS SOLTOS, APICOAR E LIMPAR SUPERFICIE)</t>
  </si>
  <si>
    <t xml:space="preserve">APICOAMENTO MANUAL DE SUPERFICIE DE CONCRETO</t>
  </si>
  <si>
    <t xml:space="preserve">4.2</t>
  </si>
  <si>
    <t xml:space="preserve">SERVENTE COM ENCARGOS COMPLEMENTARES</t>
  </si>
  <si>
    <t xml:space="preserve">PREPARO DA SUPERFICIE DA ARMADURA (REMOVER PLACAS DE CORROSÃO. CAMADA FINA DE CORROSÃO E LIMPEZA)</t>
  </si>
  <si>
    <t xml:space="preserve">4.3</t>
  </si>
  <si>
    <t xml:space="preserve">PREPARO E PINTURA DAS SUPERFICIES DE CONCRETO E AÇO (APLICAÇÃO DE PRIMER, PONTE DE ADERÊNCIA E GROUTE)</t>
  </si>
  <si>
    <t xml:space="preserve">4.4</t>
  </si>
  <si>
    <t xml:space="preserve">4.5</t>
  </si>
  <si>
    <t xml:space="preserve">REPARO ESTRUTURAL DE ESTRUTURAS DE CONCRETO COM ARGAMASSA POLIMERICA DE ALTO DESEMPENHO</t>
  </si>
  <si>
    <t xml:space="preserve">4.6</t>
  </si>
  <si>
    <t xml:space="preserve">SEINFRA C2669</t>
  </si>
  <si>
    <t xml:space="preserve">VERNIZ POLIURETANO SOBRE PRIMER EM PAREDE CONCRETO - 3 DEMÃOS</t>
  </si>
  <si>
    <t xml:space="preserve">Und</t>
  </si>
  <si>
    <t xml:space="preserve">COTAÇÃO3</t>
  </si>
  <si>
    <t xml:space="preserve">EXAUSTOR EÓLICO (4000 m3/H)</t>
  </si>
  <si>
    <t xml:space="preserve">AJUDANTE DE ESTRUTURA METÁLICA COM ENCARGOS COMPLEMENTARES</t>
  </si>
  <si>
    <t xml:space="preserve">COMP5</t>
  </si>
  <si>
    <t xml:space="preserve">OPERADOR DE MÁQUINAS E EQUIPAMENTOS COM ENCARGOS COMPLEMENTARES</t>
  </si>
  <si>
    <t xml:space="preserve">5.2</t>
  </si>
  <si>
    <t xml:space="preserve">COTAÇÃO1</t>
  </si>
  <si>
    <t xml:space="preserve">PALETEIRA ELETRICA (CAPACIDADE: 1,5 TON / ALTURA: 5,5 M)</t>
  </si>
  <si>
    <t xml:space="preserve">COMP6</t>
  </si>
  <si>
    <t xml:space="preserve">MONTADOR DE ESTRUTURA METÁLICA COM ENCARGOS COMPLEMENTARES</t>
  </si>
  <si>
    <t xml:space="preserve">6.2</t>
  </si>
  <si>
    <t xml:space="preserve">COMP7</t>
  </si>
  <si>
    <t xml:space="preserve">SUPORTE ISOLADOR PARA CORDOALHA DE COBRE - FORNECIMENTO E INSTALAÇÃO</t>
  </si>
  <si>
    <r>
      <rPr>
        <sz val="8"/>
        <rFont val="Arial"/>
        <family val="2"/>
        <charset val="1"/>
      </rPr>
      <t xml:space="preserve">ELETRICISTA COM ENCARGOS COMPLEMENTARES
</t>
    </r>
    <r>
      <rPr>
        <i val="true"/>
        <sz val="8"/>
        <rFont val="Arial"/>
        <family val="2"/>
        <charset val="1"/>
      </rPr>
      <t xml:space="preserve">(RECONECTAR OS DOIS PONTOS DESCONECTADOS NO GALPÃO D.M.A)</t>
    </r>
  </si>
  <si>
    <t xml:space="preserve">COMP8</t>
  </si>
  <si>
    <t xml:space="preserve">SERVENTE COM ENCARGOS COMPLEMENTARES (REMOÇÃO DA IMP.)</t>
  </si>
  <si>
    <t xml:space="preserve">SEINFRA C1463</t>
  </si>
  <si>
    <t xml:space="preserve">IMPERMEABILIZAÇÃO DE CALHA, VIGA-CALHA, JARDINEIRA C/MANTA ASFÁLTICA .AUTO-ADESIVA</t>
  </si>
  <si>
    <t xml:space="preserve">PLANILHA DE PESQUISA DE PREÇOS</t>
  </si>
  <si>
    <t xml:space="preserve">DATA COTAÇÃO</t>
  </si>
  <si>
    <t xml:space="preserve">DESCRIÇÃO DO ITEM / EMPRESA</t>
  </si>
  <si>
    <t xml:space="preserve">PREÇO</t>
  </si>
  <si>
    <t xml:space="preserve">EMPRESA/CNPJ</t>
  </si>
  <si>
    <t xml:space="preserve">COTAÇÃO 1</t>
  </si>
  <si>
    <t xml:space="preserve">MÉDIA</t>
  </si>
  <si>
    <t xml:space="preserve">COFERMAQ - SOL. INDUSTRIAIS EM MOVIMENTAÇÃO</t>
  </si>
  <si>
    <t xml:space="preserve">CNPJ 62.057.906/0001-08</t>
  </si>
  <si>
    <t xml:space="preserve">LOCFAMA RENTAL</t>
  </si>
  <si>
    <t xml:space="preserve">CNPJ: 07.819.808/0001-44</t>
  </si>
  <si>
    <t xml:space="preserve">LOTVS MAQUINAS E SERVIÇOS</t>
  </si>
  <si>
    <t xml:space="preserve">CNPJ: 11.781.197/0001-60</t>
  </si>
  <si>
    <t xml:space="preserve">COTAÇÃO 2</t>
  </si>
  <si>
    <t xml:space="preserve">INSPEÇÃO - LÍQUIDO PENENTRANTE (INCLUSO MATERIAL)</t>
  </si>
  <si>
    <t xml:space="preserve">SPEM INSPEÇÕES</t>
  </si>
  <si>
    <t xml:space="preserve">CNPJ 22.951.039/0001-27</t>
  </si>
  <si>
    <t xml:space="preserve">RAS - SERVIÇOS TÉCNICOS ESPECIALIZADOS</t>
  </si>
  <si>
    <t xml:space="preserve">CNPJ: 26.010.309/0001-56</t>
  </si>
  <si>
    <t xml:space="preserve">INSPETORA NATALIA DOS SANTOS OLIVEIRA</t>
  </si>
  <si>
    <t xml:space="preserve">CPF: 00588305375</t>
  </si>
  <si>
    <t xml:space="preserve">COTAÇÃO 3</t>
  </si>
  <si>
    <t xml:space="preserve">EXAUSTOR EÓLICO - ALUMÍNIO (4000 m³/H)</t>
  </si>
  <si>
    <t xml:space="preserve">EXTRA.COM.BR</t>
  </si>
  <si>
    <t xml:space="preserve">CNPJ: 07.170.938/0001-07</t>
  </si>
  <si>
    <t xml:space="preserve">VENTMAR</t>
  </si>
  <si>
    <t xml:space="preserve">CNPJ:  07.685.995/0001-10</t>
  </si>
  <si>
    <t xml:space="preserve">CASAS BAHIA</t>
  </si>
  <si>
    <t xml:space="preserve">CNPJ: 33.041.260/0652-90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</si>
  <si>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 PLANILHA DE DETALHAMENTO DO BDI</t>
    </r>
  </si>
  <si>
    <t xml:space="preserve">BASE DE DADOS:</t>
  </si>
  <si>
    <t xml:space="preserve">Cálculo do BDI
Fórmula e parâmetros estabelecidos pelo Acórdão 2622/2013-TCU-Plenário</t>
  </si>
  <si>
    <t xml:space="preserve">TIPOS DE OBRAS CONTEMPLADOS</t>
  </si>
  <si>
    <t xml:space="preserve">Para o tipo de obra "CONSTRUÇÃO DE EDIFÍCIOS" enquadram-se: a construção e reforma de: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etc.), penitenciárias e presídios, a construção de edifícios industriais (fábricas, oficinas, galpões industriais, etc.), conforme classificação 4120-4 do CNAE 2.0. Também enquadram-se pórticos, mirantes e outros edifícios de finalidade turística.</t>
  </si>
  <si>
    <t xml:space="preserve">DEMONSTRATIVO BDI</t>
  </si>
  <si>
    <t xml:space="preserve">Item</t>
  </si>
  <si>
    <t xml:space="preserve">%</t>
  </si>
  <si>
    <t xml:space="preserve">Identificação</t>
  </si>
  <si>
    <t xml:space="preserve">AC</t>
  </si>
  <si>
    <t xml:space="preserve">Administração Central</t>
  </si>
  <si>
    <t xml:space="preserve">S e 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</si>
  <si>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</si>
  <si>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</si>
  <si>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</si>
  <si>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</si>
  <si>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</si>
  <si>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</si>
  <si>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</si>
  <si>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 *</t>
  </si>
  <si>
    <t xml:space="preserve">conforme legislação</t>
  </si>
  <si>
    <t xml:space="preserve">Tributos *</t>
  </si>
  <si>
    <t xml:space="preserve">TRIBUTOS</t>
  </si>
  <si>
    <t xml:space="preserve">PIS**</t>
  </si>
  <si>
    <t xml:space="preserve">COFINS**</t>
  </si>
  <si>
    <t xml:space="preserve">CPRB</t>
  </si>
  <si>
    <t xml:space="preserve">ISS</t>
  </si>
  <si>
    <t xml:space="preserve">Total</t>
  </si>
  <si>
    <t xml:space="preserve">FÓRMULA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</si>
  <si>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CRONOGRAMA FÍSICO-FINANCEIRO</t>
    </r>
  </si>
  <si>
    <r>
      <rPr>
        <b val="true"/>
        <sz val="11"/>
        <rFont val="Calibri"/>
        <family val="2"/>
        <charset val="1"/>
      </rPr>
      <t xml:space="preserve">BDI:</t>
    </r>
    <r>
      <rPr>
        <sz val="11"/>
        <rFont val="Calibri"/>
        <family val="2"/>
        <charset val="1"/>
      </rPr>
      <t xml:space="preserve"> </t>
    </r>
  </si>
  <si>
    <t xml:space="preserve">CRONOGRAMA FÍSICO-FINANCEIRO</t>
  </si>
  <si>
    <t xml:space="preserve">VALOR</t>
  </si>
  <si>
    <t xml:space="preserve">30 DIAS</t>
  </si>
  <si>
    <t xml:space="preserve">60 DIAS</t>
  </si>
  <si>
    <t xml:space="preserve">90 DIAS</t>
  </si>
  <si>
    <t xml:space="preserve">R$</t>
  </si>
  <si>
    <t xml:space="preserve">GERAL</t>
  </si>
  <si>
    <t xml:space="preserve">ESTRUTURA METALICA</t>
  </si>
  <si>
    <t xml:space="preserve">PINTURA DS ESTRUTURAS METALICAS</t>
  </si>
  <si>
    <t xml:space="preserve">---</t>
  </si>
  <si>
    <t xml:space="preserve">RECUPERAÇÃO DAS VIGAS CALHAS</t>
  </si>
  <si>
    <t xml:space="preserve">IMPERMEABILIZAÇÃO DAS VIGAS CALHAS</t>
  </si>
  <si>
    <t xml:space="preserve">INSTALAÇÃO EXAUSTOR EOLICO</t>
  </si>
  <si>
    <t xml:space="preserve">ADMINISTRAÇÃO DA OBRA</t>
  </si>
  <si>
    <t xml:space="preserve">Anexo V – Modelo de Detalhamento de Encargos Sociais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</si>
  <si>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PLANILHA DE ENCARGOS SOCIAIS</t>
    </r>
  </si>
  <si>
    <t xml:space="preserve">TABELA DE ENCARGOS SOCIAIS</t>
  </si>
  <si>
    <t xml:space="preserve">DISCRIMINAÇÃO DOS SERVIÇOS</t>
  </si>
  <si>
    <t xml:space="preserve">GRUPO A</t>
  </si>
  <si>
    <t xml:space="preserve">Previdência Social</t>
  </si>
  <si>
    <t xml:space="preserve">Fundo de Garantia por Tempo de Serviço</t>
  </si>
  <si>
    <t xml:space="preserve">Salário Educação</t>
  </si>
  <si>
    <t xml:space="preserve">Serviço Social da Indústria</t>
  </si>
  <si>
    <t xml:space="preserve">Serviço Nacional de Aprendizagem Industrial</t>
  </si>
  <si>
    <t xml:space="preserve">Serviço de Apoio a Pequena e Média Empresa</t>
  </si>
  <si>
    <t xml:space="preserve">Instituto Nacional de Colonização e Reforma Agrária</t>
  </si>
  <si>
    <t xml:space="preserve">Seguro contra acidentes de trabalho</t>
  </si>
  <si>
    <t xml:space="preserve">TOTAL GRUPO A</t>
  </si>
  <si>
    <t xml:space="preserve">GRUPO B</t>
  </si>
  <si>
    <t xml:space="preserve">Repouso semanal e feriados</t>
  </si>
  <si>
    <t xml:space="preserve">Auxílio-Enfermidade</t>
  </si>
  <si>
    <t xml:space="preserve">Licença paternidade</t>
  </si>
  <si>
    <t xml:space="preserve">13º Salário</t>
  </si>
  <si>
    <t xml:space="preserve">Faltas justificadas - acidentes de trabalho - etc</t>
  </si>
  <si>
    <t xml:space="preserve">Dias de Chuva</t>
  </si>
  <si>
    <t xml:space="preserve">Auxilio Acidente de Trabalho</t>
  </si>
  <si>
    <t xml:space="preserve">Férias Gozadas</t>
  </si>
  <si>
    <t xml:space="preserve">Salario Maternidade</t>
  </si>
  <si>
    <t xml:space="preserve">TOTAL GRUPO B</t>
  </si>
  <si>
    <t xml:space="preserve">GRUPO C</t>
  </si>
  <si>
    <t xml:space="preserve">Aviso Prévio indenizado</t>
  </si>
  <si>
    <t xml:space="preserve">Aviso Prévio Trabalhado</t>
  </si>
  <si>
    <t xml:space="preserve">Férias indenizadas</t>
  </si>
  <si>
    <t xml:space="preserve">Depósitos Rescição sem justa causa</t>
  </si>
  <si>
    <t xml:space="preserve">indenização adicional</t>
  </si>
  <si>
    <t xml:space="preserve">TOTAL GRUPO C</t>
  </si>
  <si>
    <t xml:space="preserve">Reincidência do grupo a sobre o grupo b</t>
  </si>
  <si>
    <t xml:space="preserve">Reincidencia do grupo sobe aviso previo trabalhado</t>
  </si>
  <si>
    <t xml:space="preserve">TOTAL REINCIDÊNCIAS</t>
  </si>
  <si>
    <t xml:space="preserve">SUB-TOTAL</t>
  </si>
  <si>
    <t xml:space="preserve">TOTAL ENCARGOS SOCIAIS</t>
  </si>
  <si>
    <t xml:space="preserve">OBS: na ausência de itens, a proponente deverá incluí-los.</t>
  </si>
  <si>
    <t xml:space="preserve">TESOURA</t>
  </si>
  <si>
    <t xml:space="preserve">QTDE</t>
  </si>
  <si>
    <t xml:space="preserve">PESO</t>
  </si>
  <si>
    <t xml:space="preserve">7 m de Perfil U - 90x40x4,76 mm x 7 tesouras</t>
  </si>
  <si>
    <t xml:space="preserve">=</t>
  </si>
  <si>
    <t xml:space="preserve">3 m de Perfil U - 78x36x4,76 mm x 7 tesouras </t>
  </si>
  <si>
    <t xml:space="preserve">PERFIL 90x40x4,76 mm</t>
  </si>
  <si>
    <t xml:space="preserve">kg/m</t>
  </si>
  <si>
    <t xml:space="preserve">PERFIL 78x36x4,76 mm</t>
  </si>
  <si>
    <t xml:space="preserve">1,7 + 0,42 m2 x 7 tesoura x 3 vãos</t>
  </si>
  <si>
    <t xml:space="preserve">FECHAMENTO LATERAL</t>
  </si>
  <si>
    <t xml:space="preserve">30 m x 2 x 3 vãos de Perfil U 90x40x4,76</t>
  </si>
  <si>
    <t xml:space="preserve">0,844 m x 30 x 3 vãos de Perfil U 76x32x4,76</t>
  </si>
  <si>
    <t xml:space="preserve">PERFIL 76x32x4,76 mm</t>
  </si>
  <si>
    <t xml:space="preserve">25,32 m2 x 3 vãos</t>
  </si>
  <si>
    <t xml:space="preserve">TERÇAS</t>
  </si>
  <si>
    <t xml:space="preserve">(0,1x30) m2 x2 terças x 3 vãos</t>
  </si>
  <si>
    <t xml:space="preserve">TOTAL =</t>
  </si>
  <si>
    <t xml:space="preserve">ORÇAMENTO</t>
  </si>
  <si>
    <t xml:space="preserve">Valor Unit</t>
  </si>
  <si>
    <t xml:space="preserve">OBS</t>
  </si>
  <si>
    <t xml:space="preserve">PERFIL U 90x40x4,76 mm</t>
  </si>
  <si>
    <t xml:space="preserve">reais/m</t>
  </si>
  <si>
    <t xml:space="preserve">reais/kg</t>
  </si>
  <si>
    <t xml:space="preserve">PERFIL U 78x36x4,76 mm</t>
  </si>
  <si>
    <t xml:space="preserve">reais/k</t>
  </si>
  <si>
    <t xml:space="preserve">TELHA DE ALUMINIO TRAPEZOIDAL, ALTURA = 38 MM, E = 0,7 MM</t>
  </si>
  <si>
    <t xml:space="preserve">reais/unid</t>
  </si>
  <si>
    <t xml:space="preserve">EXAUSTOR EOLICO</t>
  </si>
  <si>
    <t xml:space="preserve">Valor do galão</t>
  </si>
  <si>
    <t xml:space="preserve">total</t>
  </si>
  <si>
    <t xml:space="preserve">TINTA DE FUNDO EPOXY ALUMINIO</t>
  </si>
  <si>
    <t xml:space="preserve">m²/galão</t>
  </si>
  <si>
    <t xml:space="preserve">reais</t>
  </si>
  <si>
    <t xml:space="preserve">TINTA PU ACRILICO ALIFATICO</t>
  </si>
  <si>
    <t xml:space="preserve">MAQUINA AIRLESS</t>
  </si>
  <si>
    <t xml:space="preserve">MÃO DE OBRA</t>
  </si>
  <si>
    <t xml:space="preserve">ATIVIDADES</t>
  </si>
  <si>
    <t xml:space="preserve">homens</t>
  </si>
  <si>
    <t xml:space="preserve">H.DIA</t>
  </si>
  <si>
    <t xml:space="preserve">com:</t>
  </si>
  <si>
    <t xml:space="preserve">colaboradores</t>
  </si>
  <si>
    <t xml:space="preserve">Fabricação das tesouras</t>
  </si>
  <si>
    <t xml:space="preserve">DIAS</t>
  </si>
  <si>
    <t xml:space="preserve">Fabricação da Lateral dos Shed</t>
  </si>
  <si>
    <t xml:space="preserve">Montagem/desmontagem do Andaime</t>
  </si>
  <si>
    <t xml:space="preserve">Instalar Exaustor Eolico</t>
  </si>
  <si>
    <t xml:space="preserve">Remoção das tesouras</t>
  </si>
  <si>
    <t xml:space="preserve">Instalação das tesouras</t>
  </si>
  <si>
    <t xml:space="preserve">Remoção das laterais do SHED</t>
  </si>
  <si>
    <t xml:space="preserve">Instalação das laterais do Shed</t>
  </si>
  <si>
    <t xml:space="preserve">Instalação das Telhas da lateral do Shed</t>
  </si>
  <si>
    <t xml:space="preserve">Instalação das telhas Frontais</t>
  </si>
  <si>
    <t xml:space="preserve">Limpeza Mecanica da oxidação</t>
  </si>
  <si>
    <t xml:space="preserve">Lavagem da Estrutura</t>
  </si>
  <si>
    <t xml:space="preserve">Pintura com Primer</t>
  </si>
  <si>
    <t xml:space="preserve">Pintura de Acabamento</t>
  </si>
  <si>
    <t xml:space="preserve">Recuperação da Estrutura de Concreto</t>
  </si>
  <si>
    <t xml:space="preserve">Colar fita adesiva no telhado</t>
  </si>
  <si>
    <t xml:space="preserve">V. unit</t>
  </si>
  <si>
    <t xml:space="preserve">Folha de Pagamento</t>
  </si>
  <si>
    <t xml:space="preserve">RESUMO</t>
  </si>
  <si>
    <t xml:space="preserve">PERFIL</t>
  </si>
  <si>
    <t xml:space="preserve">TINTA</t>
  </si>
  <si>
    <t xml:space="preserve">TELHA</t>
  </si>
  <si>
    <t xml:space="preserve">EXAUSTOR</t>
  </si>
  <si>
    <t xml:space="preserve">EPI</t>
  </si>
  <si>
    <t xml:space="preserve">FERRAMENTAS</t>
  </si>
  <si>
    <t xml:space="preserve">MAQ. DE SOLDA</t>
  </si>
  <si>
    <t xml:space="preserve">TRIADE ENGENHARIA</t>
  </si>
  <si>
    <t xml:space="preserve">MC 001</t>
  </si>
  <si>
    <t xml:space="preserve">SOLUÇÕES EM PROJETOS E SERVIÇOS INDUSTRIAIS</t>
  </si>
  <si>
    <t xml:space="preserve">Pág: 1/4</t>
  </si>
  <si>
    <t xml:space="preserve">ORÇAMENTO - SERVIÇO DE REPARO</t>
  </si>
  <si>
    <t xml:space="preserve">N° do Orçamento:</t>
  </si>
  <si>
    <t xml:space="preserve">SERV-19-101</t>
  </si>
  <si>
    <t xml:space="preserve">Descrição/Obra:</t>
  </si>
  <si>
    <t xml:space="preserve">Reparo do Galpão da ALFOR</t>
  </si>
  <si>
    <t xml:space="preserve">Data:</t>
  </si>
  <si>
    <t xml:space="preserve">Cliente</t>
  </si>
  <si>
    <t xml:space="preserve">Receita Federal</t>
  </si>
  <si>
    <t xml:space="preserve">Responsável:</t>
  </si>
  <si>
    <t xml:space="preserve">Alan Andrade</t>
  </si>
  <si>
    <t xml:space="preserve">VALOR SEM BDI =</t>
  </si>
  <si>
    <t xml:space="preserve">BDI =</t>
  </si>
  <si>
    <t xml:space="preserve">VALOR COM BDI =</t>
  </si>
  <si>
    <t xml:space="preserve">MATÉRIA PRIMA | INSUMOS | APOIO</t>
  </si>
  <si>
    <t xml:space="preserve">VALOR UNIT.</t>
  </si>
  <si>
    <t xml:space="preserve">UNID.</t>
  </si>
  <si>
    <t xml:space="preserve">VALOR TOTAL</t>
  </si>
  <si>
    <t xml:space="preserve">1.0 ESTRUTURA METÁLICA</t>
  </si>
  <si>
    <t xml:space="preserve">PERFIL U 90 x 40 x 4,76 mm (6,35 kg/m)</t>
  </si>
  <si>
    <t xml:space="preserve">PERFIL U 78 x 36 x 4,76 mm (5,6 kg/m)</t>
  </si>
  <si>
    <t xml:space="preserve">und.</t>
  </si>
  <si>
    <t xml:space="preserve">EXAUSTOR EÓLICO (4000 M3/H)</t>
  </si>
  <si>
    <t xml:space="preserve">2.0 PINTURA</t>
  </si>
  <si>
    <t xml:space="preserve">TINTA DE FUNDO EPOXY ALUMÍNIO CURADA COM POLIAMINA</t>
  </si>
  <si>
    <t xml:space="preserve">Gal (3,6 l)</t>
  </si>
  <si>
    <t xml:space="preserve">LAVADORA DE ALTA PRESSÃO</t>
  </si>
  <si>
    <t xml:space="preserve">2.4</t>
  </si>
  <si>
    <t xml:space="preserve">MÁQUINA DE PINTURA AIRLESS</t>
  </si>
  <si>
    <t xml:space="preserve">2.5</t>
  </si>
  <si>
    <t xml:space="preserve">LONA PRETA - 4 X 50 m</t>
  </si>
  <si>
    <t xml:space="preserve">2.6</t>
  </si>
  <si>
    <t xml:space="preserve">DISCO FLAP REMOVEDOR DE FERRUGEM</t>
  </si>
  <si>
    <t xml:space="preserve">3.0 STAFF</t>
  </si>
  <si>
    <t xml:space="preserve">Homem</t>
  </si>
  <si>
    <t xml:space="preserve">LOCAÇÃO DE ANDAIMES</t>
  </si>
  <si>
    <t xml:space="preserve">mxmes</t>
  </si>
  <si>
    <t xml:space="preserve">3.4</t>
  </si>
  <si>
    <t xml:space="preserve">ALUGUEL DE CARRO PARA TRANSPORTE DE TESOURAS E OUTROS</t>
  </si>
  <si>
    <t xml:space="preserve">4.0 REPARO DA ESTRUTURA DE CONCRETO</t>
  </si>
  <si>
    <t xml:space="preserve">DIVERSOS (ANODO DE SACRIFICIO, PONTE DE ADERÊNCIA, GROUTE)</t>
  </si>
  <si>
    <t xml:space="preserve">MÃO DE OBRA  </t>
  </si>
  <si>
    <t xml:space="preserve">HOMEMxDIA =</t>
  </si>
  <si>
    <t xml:space="preserve">HxDIA total =</t>
  </si>
  <si>
    <t xml:space="preserve">Homens =</t>
  </si>
  <si>
    <t xml:space="preserve">Dias de Obra =</t>
  </si>
  <si>
    <t xml:space="preserve">HOMENS</t>
  </si>
  <si>
    <t xml:space="preserve">DIA</t>
  </si>
  <si>
    <t xml:space="preserve">HxDIA</t>
  </si>
  <si>
    <t xml:space="preserve">5.0 SERVIÇOS DE ESTRUTURA METALICA E PINTURA</t>
  </si>
  <si>
    <t xml:space="preserve">FABRICAÇÃO DAS TESOURAS</t>
  </si>
  <si>
    <t xml:space="preserve">FABRICAÇÃO DA LATERAL DOS SHED</t>
  </si>
  <si>
    <t xml:space="preserve">FABRICAÇÃO DAS TERÇAS</t>
  </si>
  <si>
    <t xml:space="preserve">MONTAGEM /DESMONTAGEM DOS ANDAIMES</t>
  </si>
  <si>
    <t xml:space="preserve">REMOÇÃO DAS TELHAS</t>
  </si>
  <si>
    <t xml:space="preserve">REMOÇÃO DAS TESOURAS</t>
  </si>
  <si>
    <t xml:space="preserve">INSTALAÇÃO E SOLDAGEM DAS TESOURAS</t>
  </si>
  <si>
    <t xml:space="preserve">1.8</t>
  </si>
  <si>
    <t xml:space="preserve">INSTALAÇÃO DAS TERÇAS</t>
  </si>
  <si>
    <t xml:space="preserve">1.9</t>
  </si>
  <si>
    <t xml:space="preserve">REINSTALAÇÃO DAS TELHAS</t>
  </si>
  <si>
    <t xml:space="preserve">1.10</t>
  </si>
  <si>
    <t xml:space="preserve">REMOÇÃO DO COMOVENT E ESTRUTURA DA LATERAL SHED</t>
  </si>
  <si>
    <t xml:space="preserve">1.11</t>
  </si>
  <si>
    <t xml:space="preserve">INSTALAÇÃO DO SHED</t>
  </si>
  <si>
    <t xml:space="preserve">1.12</t>
  </si>
  <si>
    <t xml:space="preserve">INSTALAÇÃO DAS TELHAS DO SHED</t>
  </si>
  <si>
    <t xml:space="preserve">1.13</t>
  </si>
  <si>
    <t xml:space="preserve">INSTALAÇÃO DAS TELHAS FRONTAIS</t>
  </si>
  <si>
    <t xml:space="preserve">1.14</t>
  </si>
  <si>
    <t xml:space="preserve">LIMPEZA MECÂNICA DA OXIDAÇÃO</t>
  </si>
  <si>
    <t xml:space="preserve">1.15</t>
  </si>
  <si>
    <t xml:space="preserve">LAVAGEM DA ESTRUTURA</t>
  </si>
  <si>
    <t xml:space="preserve">1.16</t>
  </si>
  <si>
    <t xml:space="preserve">PINTURA DE FUNDO</t>
  </si>
  <si>
    <t xml:space="preserve">1.17</t>
  </si>
  <si>
    <t xml:space="preserve">PINTURA DE ACABAMENTO</t>
  </si>
  <si>
    <t xml:space="preserve">1.18</t>
  </si>
  <si>
    <t xml:space="preserve">RECUPERAÇÃO DA ESTRUTURA DE CONCRETO</t>
  </si>
  <si>
    <t xml:space="preserve">1.19</t>
  </si>
  <si>
    <t xml:space="preserve">FITA AUTOADESIVA DE IMPERMEABILIZAÇÃO DO TELHADO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</si>
</sst>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0%"/>
    <numFmt numFmtId="166" formatCode="_(* #,##0.00_);_(* \(#,##0.00\);_(* \-??_);_(@_)"/>
    <numFmt numFmtId="167" formatCode="_-* #,##0.00_-;\-* #,##0.00_-;_-* \-??_-;_-@_-"/>
    <numFmt numFmtId="168" formatCode="0"/>
    <numFmt numFmtId="169" formatCode="0.00%"/>
    <numFmt numFmtId="170" formatCode="_-&quot;R$&quot;* #,##0.00_-;&quot;-R$&quot;* #,##0.00_-;_-&quot;R$&quot;* \-??_-;_-@_-"/>
    <numFmt numFmtId="171" formatCode="#,##0.00"/>
    <numFmt numFmtId="172" formatCode="_-&quot;R$ &quot;* #,##0.00_-;&quot;-R$ &quot;* #,##0.00_-;_-&quot;R$ &quot;* \-??_-;_-@_-"/>
    <numFmt numFmtId="173" formatCode="0.00"/>
    <numFmt numFmtId="174" formatCode="D/M/YYYY"/>
    <numFmt numFmtId="175" formatCode="@"/>
    <numFmt numFmtId="176" formatCode="#,##0;_(* \(#,##0\);\-"/>
    <numFmt numFmtId="177" formatCode="#,##0.00_);\(#,##0.00\)"/>
    <numFmt numFmtId="178" formatCode="0.000"/>
    <numFmt numFmtId="179" formatCode="0.0"/>
    <numFmt numFmtId="180" formatCode="&quot;R$&quot;#,##0.00"/>
    <numFmt numFmtId="181" formatCode="_-&quot;R$&quot;* #,##0_-;&quot;-R$&quot;* #,##0_-;_-&quot;R$&quot;* \-??_-;_-@_-"/>
  </numFmts>
  <fonts count="5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1"/>
      <color rgb="FF00008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sz val="9"/>
      <color rgb="FF000080"/>
      <name val="Arial"/>
      <family val="2"/>
      <charset val="1"/>
    </font>
    <font>
      <i val="true"/>
      <sz val="8"/>
      <name val="Arial"/>
      <family val="2"/>
      <charset val="1"/>
    </font>
    <font>
      <i val="true"/>
      <sz val="7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7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3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sz val="11"/>
      <color rgb="FF000000"/>
      <name val="Cambria Math"/>
      <family val="1"/>
    </font>
    <font>
      <sz val="9"/>
      <color rgb="FF000000"/>
      <name val="Calibri"/>
      <family val="2"/>
      <charset val="204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  <font>
      <b val="true"/>
      <sz val="7"/>
      <color rgb="FF000000"/>
      <name val="Calibri"/>
      <family val="2"/>
      <charset val="204"/>
    </font>
    <font>
      <b val="true"/>
      <sz val="18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6"/>
      <name val="Arial"/>
      <family val="2"/>
      <charset val="1"/>
    </font>
    <font>
      <sz val="11"/>
      <color rgb="FF000000"/>
      <name val="Arial"/>
      <family val="0"/>
    </font>
    <font>
      <u val="single"/>
      <sz val="11"/>
      <color rgb="FF000000"/>
      <name val="Book Antiqua"/>
      <family val="0"/>
    </font>
    <font>
      <b val="true"/>
      <sz val="11"/>
      <color rgb="FF000000"/>
      <name val="Arial"/>
      <family val="0"/>
    </font>
    <font>
      <b val="true"/>
      <sz val="12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 Narrow"/>
      <family val="2"/>
      <charset val="1"/>
    </font>
    <font>
      <b val="true"/>
      <sz val="10"/>
      <color rgb="FFFFFFFF"/>
      <name val="Arial Narrow"/>
      <family val="2"/>
      <charset val="1"/>
    </font>
    <font>
      <b val="true"/>
      <sz val="9"/>
      <color rgb="FFFFFFFF"/>
      <name val="Arial Narrow"/>
      <family val="2"/>
      <charset val="1"/>
    </font>
    <font>
      <b val="true"/>
      <sz val="9"/>
      <name val="Arial Narrow"/>
      <family val="2"/>
      <charset val="1"/>
    </font>
    <font>
      <sz val="10"/>
      <name val="Arial Narrow"/>
      <family val="2"/>
      <charset val="1"/>
    </font>
    <font>
      <sz val="9"/>
      <name val="Arial Narrow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AFABAB"/>
        <bgColor rgb="FFBFBFBF"/>
      </patternFill>
    </fill>
    <fill>
      <patternFill patternType="solid">
        <fgColor rgb="FFD0CECE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8080"/>
      </patternFill>
    </fill>
    <fill>
      <patternFill patternType="solid">
        <fgColor rgb="FF9DC3E6"/>
        <bgColor rgb="FFBFBFBF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2E75B6"/>
        <bgColor rgb="FF0070C0"/>
      </patternFill>
    </fill>
    <fill>
      <patternFill patternType="solid">
        <fgColor rgb="FF7F7F7F"/>
        <bgColor rgb="FF666699"/>
      </patternFill>
    </fill>
    <fill>
      <patternFill patternType="solid">
        <fgColor rgb="FF00B0F0"/>
        <bgColor rgb="FF33CCCC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/>
      <right style="medium"/>
      <top style="dotted"/>
      <bottom style="dotted"/>
      <diagonal/>
    </border>
  </borders>
  <cellStyleXfs count="3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8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2" borderId="1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2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3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8" fillId="0" borderId="1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2" fillId="3" borderId="1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20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3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0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4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9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5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5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3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2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1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7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7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2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6" borderId="29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6" borderId="3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0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8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0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3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28" fillId="6" borderId="30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8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0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3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9" xfId="23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0" borderId="1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1" fontId="4" fillId="0" borderId="1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1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7" fillId="0" borderId="32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3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9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9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0" borderId="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0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0" fillId="0" borderId="33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0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4" fillId="0" borderId="32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0" fillId="0" borderId="32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9" fillId="0" borderId="33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4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3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30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8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6" borderId="30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4" fillId="0" borderId="34" xfId="23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0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8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3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36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6" fillId="0" borderId="36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2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6" fillId="0" borderId="0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3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36" fillId="0" borderId="0" xfId="1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5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1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6" fillId="0" borderId="10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6" fillId="0" borderId="4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6" fillId="0" borderId="0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6" fillId="0" borderId="3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6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7" borderId="1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7" borderId="12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8" fillId="7" borderId="12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8" fillId="7" borderId="12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7" borderId="13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8" fillId="7" borderId="18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8" fillId="7" borderId="19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7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8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5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5" fillId="0" borderId="18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5" fillId="0" borderId="18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5" fillId="0" borderId="19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8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6" fillId="0" borderId="18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6" fillId="0" borderId="18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19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6" fillId="0" borderId="18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6" fillId="0" borderId="19" xfId="3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9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39" fillId="0" borderId="0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0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9" fillId="0" borderId="0" xfId="3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0" xfId="21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8" borderId="0" xfId="21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76" fontId="6" fillId="0" borderId="0" xfId="26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3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3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6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0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28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6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6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7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8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0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6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7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6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2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5" fillId="0" borderId="0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10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28" fillId="6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0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28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26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0" xfId="26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0" fillId="0" borderId="0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30" fillId="0" borderId="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7" xfId="26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6" xfId="26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9" fontId="0" fillId="0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6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0" fillId="0" borderId="27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43" fillId="0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30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4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27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0" xfId="32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6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24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26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4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0" fillId="9" borderId="27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0" fillId="9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7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7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30" fillId="0" borderId="3" xfId="3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8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5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9" borderId="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0" fillId="9" borderId="1" xfId="3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6" fillId="0" borderId="0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26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0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0" borderId="0" xfId="3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3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0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2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8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1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1" fillId="0" borderId="3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51" fillId="0" borderId="38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9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4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0" fillId="0" borderId="6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11" borderId="30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4" fillId="1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5" fillId="12" borderId="17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5" fillId="12" borderId="19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6" fillId="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6" fillId="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5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6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6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11" borderId="15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3" fillId="11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11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2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2 2" xfId="21" builtinId="53" customBuiltin="true"/>
    <cellStyle name="Normal 3" xfId="22" builtinId="53" customBuiltin="true"/>
    <cellStyle name="Normal 4" xfId="23" builtinId="53" customBuiltin="true"/>
    <cellStyle name="Normal 5" xfId="24" builtinId="53" customBuiltin="true"/>
    <cellStyle name="Normal_BDI" xfId="25" builtinId="53" customBuiltin="true"/>
    <cellStyle name="Normal_CODINF - Manutenções - Planilhas" xfId="26" builtinId="53" customBuiltin="true"/>
    <cellStyle name="Normal_CPU" xfId="27" builtinId="53" customBuiltin="true"/>
    <cellStyle name="Normal_Pasta Acomp." xfId="28" builtinId="53" customBuiltin="true"/>
    <cellStyle name="Porcentagem 2" xfId="29" builtinId="53" customBuiltin="true"/>
    <cellStyle name="Porcentagem 3" xfId="30" builtinId="53" customBuiltin="true"/>
    <cellStyle name="Porcentagem 4" xfId="31" builtinId="53" customBuiltin="true"/>
    <cellStyle name="Separador de milhares_CODINF - Manutenções - Planilhas" xfId="32" builtinId="53" customBuiltin="true"/>
    <cellStyle name="Vírgula 2" xfId="33" builtinId="53" customBuiltin="true"/>
  </cellStyles>
  <dxfs count="5">
    <dxf>
      <font>
        <color rgb="FFFFFFFF"/>
      </font>
    </dxf>
    <dxf>
      <font>
        <color rgb="FFC0C0C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00FFFFFF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E7E6E6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BFBFB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externalLink" Target="externalLinks/externalLink2.xml"/><Relationship Id="rId11" Type="http://schemas.openxmlformats.org/officeDocument/2006/relationships/sharedStrings" Target="sharedStrings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7.png"/><Relationship Id="rId2" Type="http://schemas.openxmlformats.org/officeDocument/2006/relationships/image" Target="../media/image18.png"/><Relationship Id="rId3" Type="http://schemas.openxmlformats.org/officeDocument/2006/relationships/image" Target="../media/image19.png"/><Relationship Id="rId4" Type="http://schemas.openxmlformats.org/officeDocument/2006/relationships/image" Target="../media/image20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21.png"/><Relationship Id="rId2" Type="http://schemas.openxmlformats.org/officeDocument/2006/relationships/image" Target="../media/image22.png"/><Relationship Id="rId3" Type="http://schemas.openxmlformats.org/officeDocument/2006/relationships/image" Target="../media/image23.png"/><Relationship Id="rId4" Type="http://schemas.openxmlformats.org/officeDocument/2006/relationships/image" Target="../media/image2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321120</xdr:colOff>
      <xdr:row>40</xdr:row>
      <xdr:rowOff>76320</xdr:rowOff>
    </xdr:from>
    <xdr:to>
      <xdr:col>6</xdr:col>
      <xdr:colOff>155160</xdr:colOff>
      <xdr:row>44</xdr:row>
      <xdr:rowOff>74160</xdr:rowOff>
    </xdr:to>
    <xdr:sp>
      <xdr:nvSpPr>
        <xdr:cNvPr id="0" name="CustomShape 1"/>
        <xdr:cNvSpPr/>
      </xdr:nvSpPr>
      <xdr:spPr>
        <a:xfrm>
          <a:off x="1358640" y="8601120"/>
          <a:ext cx="3240720" cy="778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/>
        <a:p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𝐵𝐷𝐼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=((1+(𝐴𝐶+𝑆𝐺+𝑅))∗(1+𝐷𝐹)∗(1+𝐿))/((1−𝐼) )−1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45</xdr:row>
      <xdr:rowOff>360</xdr:rowOff>
    </xdr:from>
    <xdr:to>
      <xdr:col>1</xdr:col>
      <xdr:colOff>523800</xdr:colOff>
      <xdr:row>45</xdr:row>
      <xdr:rowOff>720</xdr:rowOff>
    </xdr:to>
    <xdr:sp>
      <xdr:nvSpPr>
        <xdr:cNvPr id="1" name="CustomShape 1"/>
        <xdr:cNvSpPr/>
      </xdr:nvSpPr>
      <xdr:spPr>
        <a:xfrm>
          <a:off x="1905120" y="8568720"/>
          <a:ext cx="18072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*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360</xdr:colOff>
      <xdr:row>48</xdr:row>
      <xdr:rowOff>360</xdr:rowOff>
    </xdr:to>
    <xdr:sp>
      <xdr:nvSpPr>
        <xdr:cNvPr id="2" name="CustomShape 1" hidden="1"/>
        <xdr:cNvSpPr/>
      </xdr:nvSpPr>
      <xdr:spPr>
        <a:xfrm>
          <a:off x="0" y="911160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7360" bIns="0"/>
        <a:p>
          <a:pPr>
            <a:lnSpc>
              <a:spcPct val="100000"/>
            </a:lnSpc>
          </a:pPr>
          <a:r>
            <a:rPr b="0" lang="pt-BR" sz="1100" spc="-1" strike="noStrike" u="sng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Book Antiqua"/>
            </a:rPr>
            <a:t>OBSERVAÇÕES: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360</xdr:colOff>
      <xdr:row>48</xdr:row>
      <xdr:rowOff>360</xdr:rowOff>
    </xdr:to>
    <xdr:sp>
      <xdr:nvSpPr>
        <xdr:cNvPr id="3" name="CustomShape 1" hidden="1"/>
        <xdr:cNvSpPr/>
      </xdr:nvSpPr>
      <xdr:spPr>
        <a:xfrm>
          <a:off x="0" y="911160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1)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2)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3)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4)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5)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6)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7)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8)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360</xdr:colOff>
      <xdr:row>48</xdr:row>
      <xdr:rowOff>360</xdr:rowOff>
    </xdr:to>
    <xdr:sp>
      <xdr:nvSpPr>
        <xdr:cNvPr id="4" name="CustomShape 1" hidden="1"/>
        <xdr:cNvSpPr/>
      </xdr:nvSpPr>
      <xdr:spPr>
        <a:xfrm>
          <a:off x="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Valor Total Previsto 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1</xdr:col>
      <xdr:colOff>4797720</xdr:colOff>
      <xdr:row>48</xdr:row>
      <xdr:rowOff>360</xdr:rowOff>
    </xdr:to>
    <xdr:sp>
      <xdr:nvSpPr>
        <xdr:cNvPr id="5" name="CustomShape 1"/>
        <xdr:cNvSpPr/>
      </xdr:nvSpPr>
      <xdr:spPr>
        <a:xfrm>
          <a:off x="0" y="9111600"/>
          <a:ext cx="63597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(R$) 327.934.771,18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14</xdr:row>
      <xdr:rowOff>720</xdr:rowOff>
    </xdr:from>
    <xdr:to>
      <xdr:col>2</xdr:col>
      <xdr:colOff>0</xdr:colOff>
      <xdr:row>14</xdr:row>
      <xdr:rowOff>720</xdr:rowOff>
    </xdr:to>
    <xdr:clientData/>
  </xdr:twoCellAnchor>
  <xdr:twoCellAnchor editAs="oneCell">
    <xdr:from>
      <xdr:col>3</xdr:col>
      <xdr:colOff>0</xdr:colOff>
      <xdr:row>14</xdr:row>
      <xdr:rowOff>720</xdr:rowOff>
    </xdr:from>
    <xdr:to>
      <xdr:col>3</xdr:col>
      <xdr:colOff>0</xdr:colOff>
      <xdr:row>14</xdr:row>
      <xdr:rowOff>720</xdr:rowOff>
    </xdr:to>
    <xdr:clientData/>
  </xdr:twoCellAnchor>
  <xdr:twoCellAnchor editAs="oneCell">
    <xdr:from>
      <xdr:col>3</xdr:col>
      <xdr:colOff>0</xdr:colOff>
      <xdr:row>14</xdr:row>
      <xdr:rowOff>720</xdr:rowOff>
    </xdr:from>
    <xdr:to>
      <xdr:col>3</xdr:col>
      <xdr:colOff>0</xdr:colOff>
      <xdr:row>14</xdr:row>
      <xdr:rowOff>720</xdr:rowOff>
    </xdr:to>
    <xdr:clientData/>
  </xdr:twoCellAnchor>
  <xdr:twoCellAnchor editAs="oneCell">
    <xdr:from>
      <xdr:col>2</xdr:col>
      <xdr:colOff>0</xdr:colOff>
      <xdr:row>14</xdr:row>
      <xdr:rowOff>360</xdr:rowOff>
    </xdr:from>
    <xdr:to>
      <xdr:col>2</xdr:col>
      <xdr:colOff>360</xdr:colOff>
      <xdr:row>14</xdr:row>
      <xdr:rowOff>720</xdr:rowOff>
    </xdr:to>
    <xdr:sp>
      <xdr:nvSpPr>
        <xdr:cNvPr id="6" name="CustomShape 1" hidden="1"/>
        <xdr:cNvSpPr/>
      </xdr:nvSpPr>
      <xdr:spPr>
        <a:xfrm>
          <a:off x="6360120" y="276552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14</xdr:row>
      <xdr:rowOff>360</xdr:rowOff>
    </xdr:from>
    <xdr:to>
      <xdr:col>2</xdr:col>
      <xdr:colOff>360</xdr:colOff>
      <xdr:row>14</xdr:row>
      <xdr:rowOff>720</xdr:rowOff>
    </xdr:to>
    <xdr:sp>
      <xdr:nvSpPr>
        <xdr:cNvPr id="7" name="CustomShape 1" hidden="1"/>
        <xdr:cNvSpPr/>
      </xdr:nvSpPr>
      <xdr:spPr>
        <a:xfrm>
          <a:off x="6360120" y="276552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14</xdr:row>
      <xdr:rowOff>360</xdr:rowOff>
    </xdr:from>
    <xdr:to>
      <xdr:col>2</xdr:col>
      <xdr:colOff>360</xdr:colOff>
      <xdr:row>14</xdr:row>
      <xdr:rowOff>720</xdr:rowOff>
    </xdr:to>
    <xdr:sp>
      <xdr:nvSpPr>
        <xdr:cNvPr id="8" name="CustomShape 1" hidden="1"/>
        <xdr:cNvSpPr/>
      </xdr:nvSpPr>
      <xdr:spPr>
        <a:xfrm>
          <a:off x="6360120" y="276552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3</xdr:col>
      <xdr:colOff>0</xdr:colOff>
      <xdr:row>14</xdr:row>
      <xdr:rowOff>720</xdr:rowOff>
    </xdr:from>
    <xdr:to>
      <xdr:col>3</xdr:col>
      <xdr:colOff>0</xdr:colOff>
      <xdr:row>14</xdr:row>
      <xdr:rowOff>720</xdr:rowOff>
    </xdr:to>
    <xdr:clientData/>
  </xdr:twoCellAnchor>
  <xdr:twoCellAnchor editAs="oneCell">
    <xdr:from>
      <xdr:col>2</xdr:col>
      <xdr:colOff>0</xdr:colOff>
      <xdr:row>14</xdr:row>
      <xdr:rowOff>360</xdr:rowOff>
    </xdr:from>
    <xdr:to>
      <xdr:col>2</xdr:col>
      <xdr:colOff>360</xdr:colOff>
      <xdr:row>14</xdr:row>
      <xdr:rowOff>720</xdr:rowOff>
    </xdr:to>
    <xdr:sp>
      <xdr:nvSpPr>
        <xdr:cNvPr id="9" name="CustomShape 1" hidden="1"/>
        <xdr:cNvSpPr/>
      </xdr:nvSpPr>
      <xdr:spPr>
        <a:xfrm>
          <a:off x="6360120" y="276552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14</xdr:row>
      <xdr:rowOff>360</xdr:rowOff>
    </xdr:from>
    <xdr:to>
      <xdr:col>2</xdr:col>
      <xdr:colOff>360</xdr:colOff>
      <xdr:row>14</xdr:row>
      <xdr:rowOff>720</xdr:rowOff>
    </xdr:to>
    <xdr:sp>
      <xdr:nvSpPr>
        <xdr:cNvPr id="10" name="CustomShape 1" hidden="1"/>
        <xdr:cNvSpPr/>
      </xdr:nvSpPr>
      <xdr:spPr>
        <a:xfrm>
          <a:off x="6360120" y="276552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14</xdr:row>
      <xdr:rowOff>360</xdr:rowOff>
    </xdr:from>
    <xdr:to>
      <xdr:col>2</xdr:col>
      <xdr:colOff>360</xdr:colOff>
      <xdr:row>14</xdr:row>
      <xdr:rowOff>720</xdr:rowOff>
    </xdr:to>
    <xdr:sp>
      <xdr:nvSpPr>
        <xdr:cNvPr id="11" name="CustomShape 1" hidden="1"/>
        <xdr:cNvSpPr/>
      </xdr:nvSpPr>
      <xdr:spPr>
        <a:xfrm>
          <a:off x="6360120" y="276552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14</xdr:row>
      <xdr:rowOff>720</xdr:rowOff>
    </xdr:from>
    <xdr:to>
      <xdr:col>2</xdr:col>
      <xdr:colOff>0</xdr:colOff>
      <xdr:row>14</xdr:row>
      <xdr:rowOff>720</xdr:rowOff>
    </xdr:to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360</xdr:colOff>
      <xdr:row>48</xdr:row>
      <xdr:rowOff>360</xdr:rowOff>
    </xdr:to>
    <xdr:sp>
      <xdr:nvSpPr>
        <xdr:cNvPr id="12" name="CustomShape 1" hidden="1"/>
        <xdr:cNvSpPr/>
      </xdr:nvSpPr>
      <xdr:spPr>
        <a:xfrm>
          <a:off x="636012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360</xdr:colOff>
      <xdr:row>48</xdr:row>
      <xdr:rowOff>360</xdr:rowOff>
    </xdr:to>
    <xdr:sp>
      <xdr:nvSpPr>
        <xdr:cNvPr id="13" name="CustomShape 1" hidden="1"/>
        <xdr:cNvSpPr/>
      </xdr:nvSpPr>
      <xdr:spPr>
        <a:xfrm>
          <a:off x="636012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360</xdr:colOff>
      <xdr:row>48</xdr:row>
      <xdr:rowOff>360</xdr:rowOff>
    </xdr:to>
    <xdr:sp>
      <xdr:nvSpPr>
        <xdr:cNvPr id="14" name="CustomShape 1" hidden="1"/>
        <xdr:cNvSpPr/>
      </xdr:nvSpPr>
      <xdr:spPr>
        <a:xfrm>
          <a:off x="636012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360</xdr:colOff>
      <xdr:row>48</xdr:row>
      <xdr:rowOff>360</xdr:rowOff>
    </xdr:to>
    <xdr:sp>
      <xdr:nvSpPr>
        <xdr:cNvPr id="15" name="CustomShape 1" hidden="1"/>
        <xdr:cNvSpPr/>
      </xdr:nvSpPr>
      <xdr:spPr>
        <a:xfrm>
          <a:off x="636012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360</xdr:colOff>
      <xdr:row>48</xdr:row>
      <xdr:rowOff>360</xdr:rowOff>
    </xdr:to>
    <xdr:sp>
      <xdr:nvSpPr>
        <xdr:cNvPr id="16" name="CustomShape 1" hidden="1"/>
        <xdr:cNvSpPr/>
      </xdr:nvSpPr>
      <xdr:spPr>
        <a:xfrm>
          <a:off x="636012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360</xdr:colOff>
      <xdr:row>48</xdr:row>
      <xdr:rowOff>360</xdr:rowOff>
    </xdr:to>
    <xdr:sp>
      <xdr:nvSpPr>
        <xdr:cNvPr id="17" name="CustomShape 1" hidden="1"/>
        <xdr:cNvSpPr/>
      </xdr:nvSpPr>
      <xdr:spPr>
        <a:xfrm>
          <a:off x="6360120" y="91116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18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19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0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1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2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3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4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5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6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7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8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29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0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1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2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3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4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5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6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7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8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39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0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1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2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3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4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5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6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7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8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49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9360</xdr:colOff>
      <xdr:row>48</xdr:row>
      <xdr:rowOff>0</xdr:rowOff>
    </xdr:to>
    <xdr:sp>
      <xdr:nvSpPr>
        <xdr:cNvPr id="50" name="Line 1"/>
        <xdr:cNvSpPr/>
      </xdr:nvSpPr>
      <xdr:spPr>
        <a:xfrm>
          <a:off x="6360120" y="911160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0</xdr:colOff>
      <xdr:row>48</xdr:row>
      <xdr:rowOff>0</xdr:rowOff>
    </xdr:to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131760</xdr:colOff>
      <xdr:row>1</xdr:row>
      <xdr:rowOff>120240</xdr:rowOff>
    </xdr:from>
    <xdr:to>
      <xdr:col>16</xdr:col>
      <xdr:colOff>341640</xdr:colOff>
      <xdr:row>8</xdr:row>
      <xdr:rowOff>144720</xdr:rowOff>
    </xdr:to>
    <xdr:pic>
      <xdr:nvPicPr>
        <xdr:cNvPr id="51" name="Imagem 1" descr=""/>
        <xdr:cNvPicPr/>
      </xdr:nvPicPr>
      <xdr:blipFill>
        <a:blip r:embed="rId1"/>
        <a:stretch/>
      </xdr:blipFill>
      <xdr:spPr>
        <a:xfrm>
          <a:off x="8361720" y="281880"/>
          <a:ext cx="2658600" cy="1158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95400</xdr:colOff>
      <xdr:row>9</xdr:row>
      <xdr:rowOff>128520</xdr:rowOff>
    </xdr:from>
    <xdr:to>
      <xdr:col>17</xdr:col>
      <xdr:colOff>340200</xdr:colOff>
      <xdr:row>30</xdr:row>
      <xdr:rowOff>150480</xdr:rowOff>
    </xdr:to>
    <xdr:pic>
      <xdr:nvPicPr>
        <xdr:cNvPr id="52" name="Imagem 2" descr=""/>
        <xdr:cNvPicPr/>
      </xdr:nvPicPr>
      <xdr:blipFill>
        <a:blip r:embed="rId2"/>
        <a:stretch/>
      </xdr:blipFill>
      <xdr:spPr>
        <a:xfrm>
          <a:off x="8325360" y="1585800"/>
          <a:ext cx="3305520" cy="342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410400</xdr:colOff>
      <xdr:row>1</xdr:row>
      <xdr:rowOff>51120</xdr:rowOff>
    </xdr:from>
    <xdr:to>
      <xdr:col>24</xdr:col>
      <xdr:colOff>259920</xdr:colOff>
      <xdr:row>9</xdr:row>
      <xdr:rowOff>147240</xdr:rowOff>
    </xdr:to>
    <xdr:pic>
      <xdr:nvPicPr>
        <xdr:cNvPr id="53" name="Imagem 3" descr=""/>
        <xdr:cNvPicPr/>
      </xdr:nvPicPr>
      <xdr:blipFill>
        <a:blip r:embed="rId3"/>
        <a:stretch/>
      </xdr:blipFill>
      <xdr:spPr>
        <a:xfrm>
          <a:off x="11701080" y="212760"/>
          <a:ext cx="4134600" cy="139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417600</xdr:colOff>
      <xdr:row>8</xdr:row>
      <xdr:rowOff>147960</xdr:rowOff>
    </xdr:from>
    <xdr:to>
      <xdr:col>22</xdr:col>
      <xdr:colOff>97560</xdr:colOff>
      <xdr:row>30</xdr:row>
      <xdr:rowOff>92520</xdr:rowOff>
    </xdr:to>
    <xdr:pic>
      <xdr:nvPicPr>
        <xdr:cNvPr id="54" name="Imagem 4" descr=""/>
        <xdr:cNvPicPr/>
      </xdr:nvPicPr>
      <xdr:blipFill>
        <a:blip r:embed="rId4"/>
        <a:stretch/>
      </xdr:blipFill>
      <xdr:spPr>
        <a:xfrm>
          <a:off x="11708280" y="1443240"/>
          <a:ext cx="2740680" cy="3506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7200</xdr:colOff>
      <xdr:row>0</xdr:row>
      <xdr:rowOff>43920</xdr:rowOff>
    </xdr:from>
    <xdr:to>
      <xdr:col>4</xdr:col>
      <xdr:colOff>228600</xdr:colOff>
      <xdr:row>1</xdr:row>
      <xdr:rowOff>190080</xdr:rowOff>
    </xdr:to>
    <xdr:pic>
      <xdr:nvPicPr>
        <xdr:cNvPr id="55" name="Imagem 32" descr=""/>
        <xdr:cNvPicPr/>
      </xdr:nvPicPr>
      <xdr:blipFill>
        <a:blip r:embed="rId1"/>
        <a:stretch/>
      </xdr:blipFill>
      <xdr:spPr>
        <a:xfrm>
          <a:off x="7200" y="43920"/>
          <a:ext cx="1227600" cy="40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159120</xdr:colOff>
      <xdr:row>0</xdr:row>
      <xdr:rowOff>73440</xdr:rowOff>
    </xdr:from>
    <xdr:to>
      <xdr:col>30</xdr:col>
      <xdr:colOff>127440</xdr:colOff>
      <xdr:row>2</xdr:row>
      <xdr:rowOff>21960</xdr:rowOff>
    </xdr:to>
    <xdr:pic>
      <xdr:nvPicPr>
        <xdr:cNvPr id="56" name="Imagem 33" descr=""/>
        <xdr:cNvPicPr/>
      </xdr:nvPicPr>
      <xdr:blipFill>
        <a:blip r:embed="rId2"/>
        <a:stretch/>
      </xdr:blipFill>
      <xdr:spPr>
        <a:xfrm>
          <a:off x="7011720" y="73440"/>
          <a:ext cx="1520280" cy="45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30</xdr:col>
      <xdr:colOff>201600</xdr:colOff>
      <xdr:row>0</xdr:row>
      <xdr:rowOff>65880</xdr:rowOff>
    </xdr:from>
    <xdr:to>
      <xdr:col>32</xdr:col>
      <xdr:colOff>347400</xdr:colOff>
      <xdr:row>2</xdr:row>
      <xdr:rowOff>36360</xdr:rowOff>
    </xdr:to>
    <xdr:pic>
      <xdr:nvPicPr>
        <xdr:cNvPr id="57" name="Imagem 34" descr=""/>
        <xdr:cNvPicPr/>
      </xdr:nvPicPr>
      <xdr:blipFill>
        <a:blip r:embed="rId3"/>
        <a:stretch/>
      </xdr:blipFill>
      <xdr:spPr>
        <a:xfrm>
          <a:off x="8606160" y="65880"/>
          <a:ext cx="1436400" cy="48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32</xdr:col>
      <xdr:colOff>446040</xdr:colOff>
      <xdr:row>0</xdr:row>
      <xdr:rowOff>73440</xdr:rowOff>
    </xdr:from>
    <xdr:to>
      <xdr:col>35</xdr:col>
      <xdr:colOff>150480</xdr:colOff>
      <xdr:row>2</xdr:row>
      <xdr:rowOff>36360</xdr:rowOff>
    </xdr:to>
    <xdr:pic>
      <xdr:nvPicPr>
        <xdr:cNvPr id="58" name="Imagem 35" descr=""/>
        <xdr:cNvPicPr/>
      </xdr:nvPicPr>
      <xdr:blipFill>
        <a:blip r:embed="rId4"/>
        <a:stretch/>
      </xdr:blipFill>
      <xdr:spPr>
        <a:xfrm>
          <a:off x="10141200" y="73440"/>
          <a:ext cx="1639800" cy="4734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/C:/GIDURSJ/Planilha%20M&#250;ltipla/PM%20GEPAD/Planilha%20M&#250;ltipla%20v01%20-%20GEPAD/PM%20GEPAD/QCI_2015.04.14%20SIWEG.xls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QCI"/>
      <sheetName val="CRONO"/>
      <sheetName val="RRE"/>
      <sheetName val="DADOS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K52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" activeCellId="0" sqref="B2"/>
    </sheetView>
  </sheetViews>
  <sheetFormatPr defaultRowHeight="12.75" outlineLevelRow="0" outlineLevelCol="0"/>
  <cols>
    <col collapsed="false" customWidth="true" hidden="false" outlineLevel="0" max="1" min="1" style="1" width="9.14"/>
    <col collapsed="false" customWidth="true" hidden="false" outlineLevel="0" max="2" min="2" style="2" width="8.42"/>
    <col collapsed="false" customWidth="true" hidden="false" outlineLevel="0" max="3" min="3" style="3" width="9"/>
    <col collapsed="false" customWidth="true" hidden="false" outlineLevel="0" max="4" min="4" style="4" width="54.29"/>
    <col collapsed="false" customWidth="true" hidden="false" outlineLevel="0" max="5" min="5" style="5" width="6.28"/>
    <col collapsed="false" customWidth="true" hidden="false" outlineLevel="0" max="6" min="6" style="6" width="10"/>
    <col collapsed="false" customWidth="true" hidden="false" outlineLevel="0" max="7" min="7" style="6" width="9.29"/>
    <col collapsed="false" customWidth="true" hidden="false" outlineLevel="0" max="8" min="8" style="6" width="13.43"/>
    <col collapsed="false" customWidth="true" hidden="false" outlineLevel="0" max="10" min="9" style="1" width="9.14"/>
    <col collapsed="false" customWidth="true" hidden="false" outlineLevel="0" max="11" min="11" style="1" width="11.71"/>
    <col collapsed="false" customWidth="true" hidden="false" outlineLevel="0" max="1025" min="12" style="1" width="9.14"/>
  </cols>
  <sheetData>
    <row r="2" s="7" customFormat="true" ht="15" hidden="false" customHeight="true" outlineLevel="0" collapsed="false">
      <c r="B2" s="8" t="s">
        <v>0</v>
      </c>
      <c r="C2" s="8"/>
      <c r="D2" s="9" t="s">
        <v>1</v>
      </c>
      <c r="E2" s="9"/>
      <c r="F2" s="9"/>
      <c r="G2" s="9"/>
      <c r="H2" s="9"/>
    </row>
    <row r="3" s="7" customFormat="true" ht="15" hidden="false" customHeight="true" outlineLevel="0" collapsed="false">
      <c r="B3" s="8"/>
      <c r="C3" s="8"/>
      <c r="D3" s="10" t="s">
        <v>2</v>
      </c>
      <c r="E3" s="10"/>
      <c r="F3" s="10"/>
      <c r="G3" s="10"/>
      <c r="H3" s="10"/>
    </row>
    <row r="4" s="7" customFormat="true" ht="15" hidden="false" customHeight="true" outlineLevel="0" collapsed="false">
      <c r="B4" s="8"/>
      <c r="C4" s="8"/>
      <c r="D4" s="10" t="s">
        <v>3</v>
      </c>
      <c r="E4" s="10"/>
      <c r="F4" s="10"/>
      <c r="G4" s="10"/>
      <c r="H4" s="10"/>
    </row>
    <row r="5" s="7" customFormat="true" ht="15" hidden="false" customHeight="true" outlineLevel="0" collapsed="false">
      <c r="B5" s="8"/>
      <c r="C5" s="8"/>
      <c r="D5" s="11" t="s">
        <v>4</v>
      </c>
      <c r="E5" s="11"/>
      <c r="F5" s="11"/>
      <c r="G5" s="11"/>
      <c r="H5" s="11"/>
    </row>
    <row r="6" customFormat="false" ht="5.1" hidden="false" customHeight="true" outlineLevel="0" collapsed="false">
      <c r="A6" s="7"/>
      <c r="B6" s="12"/>
      <c r="C6" s="12"/>
      <c r="D6" s="13"/>
      <c r="E6" s="13"/>
      <c r="F6" s="13"/>
      <c r="G6" s="13"/>
      <c r="H6" s="13"/>
    </row>
    <row r="7" customFormat="false" ht="15" hidden="false" customHeight="true" outlineLevel="0" collapsed="false">
      <c r="A7" s="7"/>
      <c r="B7" s="14" t="s">
        <v>5</v>
      </c>
      <c r="C7" s="15" t="s">
        <v>6</v>
      </c>
      <c r="D7" s="15"/>
      <c r="E7" s="15"/>
      <c r="F7" s="15"/>
      <c r="G7" s="16"/>
      <c r="H7" s="17"/>
    </row>
    <row r="8" customFormat="false" ht="15" hidden="false" customHeight="true" outlineLevel="0" collapsed="false">
      <c r="A8" s="7"/>
      <c r="B8" s="18" t="s">
        <v>7</v>
      </c>
      <c r="C8" s="19"/>
      <c r="D8" s="20"/>
      <c r="E8" s="21"/>
      <c r="F8" s="22"/>
      <c r="G8" s="22"/>
      <c r="H8" s="23"/>
    </row>
    <row r="9" customFormat="false" ht="15" hidden="false" customHeight="false" outlineLevel="0" collapsed="false">
      <c r="A9" s="7"/>
      <c r="B9" s="24" t="s">
        <v>8</v>
      </c>
      <c r="C9" s="25"/>
      <c r="D9" s="26"/>
      <c r="E9" s="21"/>
      <c r="F9" s="22"/>
      <c r="G9" s="22"/>
      <c r="H9" s="23"/>
    </row>
    <row r="10" customFormat="false" ht="15" hidden="false" customHeight="false" outlineLevel="0" collapsed="false">
      <c r="A10" s="7"/>
      <c r="B10" s="24" t="s">
        <v>9</v>
      </c>
      <c r="C10" s="25"/>
      <c r="D10" s="26"/>
      <c r="E10" s="21"/>
      <c r="F10" s="22"/>
      <c r="G10" s="22"/>
      <c r="H10" s="23"/>
    </row>
    <row r="11" customFormat="false" ht="15" hidden="false" customHeight="false" outlineLevel="0" collapsed="false">
      <c r="A11" s="7"/>
      <c r="B11" s="24" t="s">
        <v>10</v>
      </c>
      <c r="C11" s="27"/>
      <c r="D11" s="26"/>
      <c r="E11" s="21"/>
      <c r="F11" s="22"/>
      <c r="G11" s="22"/>
      <c r="H11" s="23"/>
    </row>
    <row r="12" customFormat="false" ht="15" hidden="false" customHeight="false" outlineLevel="0" collapsed="false">
      <c r="A12" s="7"/>
      <c r="B12" s="24" t="s">
        <v>11</v>
      </c>
      <c r="C12" s="25"/>
      <c r="D12" s="26"/>
      <c r="E12" s="21"/>
      <c r="F12" s="22"/>
      <c r="G12" s="22"/>
      <c r="H12" s="23"/>
    </row>
    <row r="13" customFormat="false" ht="15.75" hidden="false" customHeight="false" outlineLevel="0" collapsed="false">
      <c r="A13" s="7"/>
      <c r="B13" s="28" t="s">
        <v>12</v>
      </c>
      <c r="C13" s="29"/>
      <c r="D13" s="30"/>
      <c r="E13" s="31"/>
      <c r="F13" s="32"/>
      <c r="G13" s="32"/>
      <c r="H13" s="33"/>
    </row>
    <row r="14" customFormat="false" ht="5.1" hidden="false" customHeight="true" outlineLevel="0" collapsed="false">
      <c r="A14" s="7"/>
      <c r="B14" s="34"/>
      <c r="C14" s="35"/>
      <c r="D14" s="36"/>
      <c r="E14" s="37"/>
      <c r="F14" s="22"/>
      <c r="G14" s="22"/>
      <c r="H14" s="22"/>
    </row>
    <row r="15" customFormat="false" ht="24.95" hidden="false" customHeight="true" outlineLevel="0" collapsed="false">
      <c r="A15" s="7"/>
      <c r="B15" s="38" t="s">
        <v>13</v>
      </c>
      <c r="C15" s="39" t="s">
        <v>14</v>
      </c>
      <c r="D15" s="40" t="s">
        <v>15</v>
      </c>
      <c r="E15" s="40" t="s">
        <v>16</v>
      </c>
      <c r="F15" s="41" t="s">
        <v>17</v>
      </c>
      <c r="G15" s="41" t="s">
        <v>18</v>
      </c>
      <c r="H15" s="42" t="s">
        <v>19</v>
      </c>
    </row>
    <row r="16" customFormat="false" ht="24.95" hidden="false" customHeight="true" outlineLevel="0" collapsed="false">
      <c r="A16" s="7"/>
      <c r="B16" s="43" t="n">
        <v>1</v>
      </c>
      <c r="C16" s="44" t="s">
        <v>20</v>
      </c>
      <c r="D16" s="45"/>
      <c r="E16" s="45"/>
      <c r="F16" s="45"/>
      <c r="G16" s="45"/>
      <c r="H16" s="46" t="n">
        <f aca="false">SUM(H17:H23)</f>
        <v>0</v>
      </c>
    </row>
    <row r="17" customFormat="false" ht="24.95" hidden="false" customHeight="true" outlineLevel="0" collapsed="false">
      <c r="B17" s="47" t="s">
        <v>21</v>
      </c>
      <c r="C17" s="48"/>
      <c r="D17" s="49" t="s">
        <v>22</v>
      </c>
      <c r="E17" s="50" t="s">
        <v>23</v>
      </c>
      <c r="F17" s="51" t="n">
        <v>2.25</v>
      </c>
      <c r="G17" s="51"/>
      <c r="H17" s="52" t="n">
        <f aca="false">G17*F17</f>
        <v>0</v>
      </c>
    </row>
    <row r="18" customFormat="false" ht="24.95" hidden="false" customHeight="true" outlineLevel="0" collapsed="false">
      <c r="B18" s="47" t="s">
        <v>24</v>
      </c>
      <c r="C18" s="48"/>
      <c r="D18" s="49" t="s">
        <v>25</v>
      </c>
      <c r="E18" s="50" t="s">
        <v>26</v>
      </c>
      <c r="F18" s="51" t="n">
        <v>168</v>
      </c>
      <c r="G18" s="51"/>
      <c r="H18" s="52" t="n">
        <f aca="false">G18*F18</f>
        <v>0</v>
      </c>
    </row>
    <row r="19" customFormat="false" ht="24.95" hidden="false" customHeight="true" outlineLevel="0" collapsed="false">
      <c r="B19" s="47" t="s">
        <v>27</v>
      </c>
      <c r="C19" s="53"/>
      <c r="D19" s="49" t="s">
        <v>28</v>
      </c>
      <c r="E19" s="50" t="s">
        <v>29</v>
      </c>
      <c r="F19" s="51" t="n">
        <v>64</v>
      </c>
      <c r="G19" s="51"/>
      <c r="H19" s="52" t="n">
        <f aca="false">G19*F19</f>
        <v>0</v>
      </c>
      <c r="K19" s="54"/>
    </row>
    <row r="20" customFormat="false" ht="24.95" hidden="false" customHeight="true" outlineLevel="0" collapsed="false">
      <c r="B20" s="47" t="s">
        <v>30</v>
      </c>
      <c r="C20" s="53"/>
      <c r="D20" s="49" t="s">
        <v>31</v>
      </c>
      <c r="E20" s="50" t="s">
        <v>32</v>
      </c>
      <c r="F20" s="51" t="n">
        <v>90</v>
      </c>
      <c r="G20" s="51"/>
      <c r="H20" s="52" t="n">
        <f aca="false">G20*F20</f>
        <v>0</v>
      </c>
    </row>
    <row r="21" customFormat="false" ht="24.95" hidden="false" customHeight="true" outlineLevel="0" collapsed="false">
      <c r="B21" s="47" t="s">
        <v>33</v>
      </c>
      <c r="C21" s="53"/>
      <c r="D21" s="49" t="s">
        <v>34</v>
      </c>
      <c r="E21" s="50" t="s">
        <v>29</v>
      </c>
      <c r="F21" s="51" t="n">
        <v>144</v>
      </c>
      <c r="G21" s="51"/>
      <c r="H21" s="52" t="n">
        <f aca="false">G21*F21</f>
        <v>0</v>
      </c>
    </row>
    <row r="22" customFormat="false" ht="24.95" hidden="false" customHeight="true" outlineLevel="0" collapsed="false">
      <c r="B22" s="47" t="s">
        <v>35</v>
      </c>
      <c r="C22" s="53"/>
      <c r="D22" s="49" t="s">
        <v>36</v>
      </c>
      <c r="E22" s="50" t="s">
        <v>29</v>
      </c>
      <c r="F22" s="51" t="n">
        <v>192</v>
      </c>
      <c r="G22" s="51"/>
      <c r="H22" s="52" t="n">
        <f aca="false">G22*F22</f>
        <v>0</v>
      </c>
    </row>
    <row r="23" customFormat="false" ht="24.95" hidden="false" customHeight="true" outlineLevel="0" collapsed="false">
      <c r="B23" s="47" t="s">
        <v>37</v>
      </c>
      <c r="C23" s="53"/>
      <c r="D23" s="49" t="s">
        <v>38</v>
      </c>
      <c r="E23" s="50" t="s">
        <v>29</v>
      </c>
      <c r="F23" s="51" t="n">
        <f aca="false">8*5</f>
        <v>40</v>
      </c>
      <c r="G23" s="51"/>
      <c r="H23" s="52" t="n">
        <f aca="false">G23*F23</f>
        <v>0</v>
      </c>
    </row>
    <row r="24" s="55" customFormat="true" ht="24.95" hidden="false" customHeight="true" outlineLevel="0" collapsed="false">
      <c r="B24" s="43" t="n">
        <v>2</v>
      </c>
      <c r="C24" s="44" t="s">
        <v>39</v>
      </c>
      <c r="D24" s="45"/>
      <c r="E24" s="45"/>
      <c r="F24" s="45"/>
      <c r="G24" s="45"/>
      <c r="H24" s="46" t="n">
        <f aca="false">SUM(H25:H25)</f>
        <v>0</v>
      </c>
    </row>
    <row r="25" s="55" customFormat="true" ht="56.25" hidden="false" customHeight="false" outlineLevel="0" collapsed="false">
      <c r="B25" s="47" t="s">
        <v>40</v>
      </c>
      <c r="C25" s="48"/>
      <c r="D25" s="49" t="s">
        <v>41</v>
      </c>
      <c r="E25" s="50" t="s">
        <v>23</v>
      </c>
      <c r="F25" s="51" t="n">
        <v>223</v>
      </c>
      <c r="G25" s="51"/>
      <c r="H25" s="52" t="n">
        <f aca="false">G25*F25</f>
        <v>0</v>
      </c>
    </row>
    <row r="26" s="55" customFormat="true" ht="24.95" hidden="false" customHeight="true" outlineLevel="0" collapsed="false">
      <c r="B26" s="43" t="n">
        <v>3</v>
      </c>
      <c r="C26" s="44" t="s">
        <v>42</v>
      </c>
      <c r="D26" s="45"/>
      <c r="E26" s="45"/>
      <c r="F26" s="45"/>
      <c r="G26" s="45"/>
      <c r="H26" s="46" t="n">
        <f aca="false">SUM(H27:H29)</f>
        <v>0</v>
      </c>
    </row>
    <row r="27" s="55" customFormat="true" ht="51.75" hidden="false" customHeight="false" outlineLevel="0" collapsed="false">
      <c r="B27" s="47" t="s">
        <v>43</v>
      </c>
      <c r="C27" s="48"/>
      <c r="D27" s="49" t="s">
        <v>44</v>
      </c>
      <c r="E27" s="50" t="s">
        <v>45</v>
      </c>
      <c r="F27" s="51" t="n">
        <v>16.2</v>
      </c>
      <c r="G27" s="51"/>
      <c r="H27" s="52" t="n">
        <f aca="false">G27*F27</f>
        <v>0</v>
      </c>
    </row>
    <row r="28" s="55" customFormat="true" ht="33.75" hidden="false" customHeight="false" outlineLevel="0" collapsed="false">
      <c r="B28" s="47" t="s">
        <v>46</v>
      </c>
      <c r="C28" s="48"/>
      <c r="D28" s="49" t="s">
        <v>47</v>
      </c>
      <c r="E28" s="50" t="s">
        <v>23</v>
      </c>
      <c r="F28" s="51" t="n">
        <v>109.2</v>
      </c>
      <c r="G28" s="51"/>
      <c r="H28" s="52" t="n">
        <f aca="false">G28*F28</f>
        <v>0</v>
      </c>
    </row>
    <row r="29" s="55" customFormat="true" ht="42.75" hidden="false" customHeight="false" outlineLevel="0" collapsed="false">
      <c r="B29" s="47" t="s">
        <v>48</v>
      </c>
      <c r="C29" s="48"/>
      <c r="D29" s="49" t="s">
        <v>49</v>
      </c>
      <c r="E29" s="50" t="s">
        <v>23</v>
      </c>
      <c r="F29" s="51" t="n">
        <f aca="false">956.25*0.1</f>
        <v>95.625</v>
      </c>
      <c r="G29" s="56"/>
      <c r="H29" s="52" t="n">
        <f aca="false">G29*F29</f>
        <v>0</v>
      </c>
    </row>
    <row r="30" s="55" customFormat="true" ht="24.95" hidden="false" customHeight="true" outlineLevel="0" collapsed="false">
      <c r="B30" s="43" t="n">
        <v>4</v>
      </c>
      <c r="C30" s="44" t="s">
        <v>50</v>
      </c>
      <c r="D30" s="45"/>
      <c r="E30" s="45"/>
      <c r="F30" s="45"/>
      <c r="G30" s="45"/>
      <c r="H30" s="46" t="n">
        <f aca="false">SUM(H31:H31)</f>
        <v>0</v>
      </c>
    </row>
    <row r="31" s="55" customFormat="true" ht="24.95" hidden="false" customHeight="true" outlineLevel="0" collapsed="false">
      <c r="B31" s="47" t="s">
        <v>51</v>
      </c>
      <c r="C31" s="48"/>
      <c r="D31" s="49" t="s">
        <v>52</v>
      </c>
      <c r="E31" s="50" t="s">
        <v>23</v>
      </c>
      <c r="F31" s="51" t="n">
        <f aca="false">14000/(7850*0.00476)</f>
        <v>374.672161858374</v>
      </c>
      <c r="G31" s="51"/>
      <c r="H31" s="52" t="n">
        <f aca="false">G31*F31</f>
        <v>0</v>
      </c>
    </row>
    <row r="32" customFormat="false" ht="24.95" hidden="false" customHeight="true" outlineLevel="0" collapsed="false">
      <c r="A32" s="55"/>
      <c r="B32" s="43" t="n">
        <v>5</v>
      </c>
      <c r="C32" s="44" t="s">
        <v>53</v>
      </c>
      <c r="D32" s="45"/>
      <c r="E32" s="45"/>
      <c r="F32" s="45"/>
      <c r="G32" s="45"/>
      <c r="H32" s="46" t="n">
        <f aca="false">H33</f>
        <v>0</v>
      </c>
    </row>
    <row r="33" customFormat="false" ht="24.95" hidden="false" customHeight="true" outlineLevel="0" collapsed="false">
      <c r="A33" s="55"/>
      <c r="B33" s="47" t="s">
        <v>54</v>
      </c>
      <c r="C33" s="53"/>
      <c r="D33" s="57" t="s">
        <v>55</v>
      </c>
      <c r="E33" s="53" t="s">
        <v>23</v>
      </c>
      <c r="F33" s="51" t="n">
        <v>18</v>
      </c>
      <c r="G33" s="51"/>
      <c r="H33" s="52" t="n">
        <f aca="false">F33*G33</f>
        <v>0</v>
      </c>
    </row>
    <row r="34" customFormat="false" ht="24.95" hidden="false" customHeight="true" outlineLevel="0" collapsed="false">
      <c r="A34" s="55"/>
      <c r="B34" s="43" t="n">
        <v>6</v>
      </c>
      <c r="C34" s="44" t="s">
        <v>56</v>
      </c>
      <c r="D34" s="45"/>
      <c r="E34" s="45"/>
      <c r="F34" s="45"/>
      <c r="G34" s="45"/>
      <c r="H34" s="46" t="n">
        <f aca="false">H35</f>
        <v>0</v>
      </c>
    </row>
    <row r="35" customFormat="false" ht="24.95" hidden="false" customHeight="true" outlineLevel="0" collapsed="false">
      <c r="A35" s="55"/>
      <c r="B35" s="47" t="s">
        <v>57</v>
      </c>
      <c r="C35" s="48"/>
      <c r="D35" s="57" t="s">
        <v>58</v>
      </c>
      <c r="E35" s="53" t="s">
        <v>23</v>
      </c>
      <c r="F35" s="51" t="n">
        <v>360</v>
      </c>
      <c r="G35" s="51"/>
      <c r="H35" s="52" t="n">
        <f aca="false">F35*G35</f>
        <v>0</v>
      </c>
    </row>
    <row r="36" customFormat="false" ht="24.95" hidden="false" customHeight="true" outlineLevel="0" collapsed="false">
      <c r="A36" s="55"/>
      <c r="B36" s="43" t="n">
        <v>7</v>
      </c>
      <c r="C36" s="44" t="s">
        <v>59</v>
      </c>
      <c r="D36" s="45"/>
      <c r="E36" s="45"/>
      <c r="F36" s="45"/>
      <c r="G36" s="45"/>
      <c r="H36" s="46" t="n">
        <f aca="false">SUM(H37:H38)</f>
        <v>0</v>
      </c>
    </row>
    <row r="37" customFormat="false" ht="24.95" hidden="false" customHeight="true" outlineLevel="0" collapsed="false">
      <c r="A37" s="55"/>
      <c r="B37" s="47" t="s">
        <v>60</v>
      </c>
      <c r="C37" s="48"/>
      <c r="D37" s="49" t="s">
        <v>61</v>
      </c>
      <c r="E37" s="50" t="s">
        <v>45</v>
      </c>
      <c r="F37" s="51" t="n">
        <v>18</v>
      </c>
      <c r="G37" s="51"/>
      <c r="H37" s="52" t="n">
        <f aca="false">G37*F37</f>
        <v>0</v>
      </c>
    </row>
    <row r="38" customFormat="false" ht="51.75" hidden="false" customHeight="false" outlineLevel="0" collapsed="false">
      <c r="A38" s="55"/>
      <c r="B38" s="47" t="s">
        <v>62</v>
      </c>
      <c r="C38" s="48"/>
      <c r="D38" s="49" t="s">
        <v>63</v>
      </c>
      <c r="E38" s="50" t="s">
        <v>23</v>
      </c>
      <c r="F38" s="51" t="n">
        <v>18</v>
      </c>
      <c r="G38" s="51"/>
      <c r="H38" s="52" t="n">
        <f aca="false">G38*F38</f>
        <v>0</v>
      </c>
    </row>
    <row r="39" customFormat="false" ht="24.95" hidden="false" customHeight="true" outlineLevel="0" collapsed="false">
      <c r="A39" s="55"/>
      <c r="B39" s="43" t="n">
        <v>8</v>
      </c>
      <c r="C39" s="44" t="s">
        <v>64</v>
      </c>
      <c r="D39" s="45"/>
      <c r="E39" s="45"/>
      <c r="F39" s="45"/>
      <c r="G39" s="45"/>
      <c r="H39" s="46" t="n">
        <f aca="false">SUM(H40:H43)</f>
        <v>0</v>
      </c>
    </row>
    <row r="40" s="58" customFormat="true" ht="22.5" hidden="false" customHeight="false" outlineLevel="0" collapsed="false">
      <c r="B40" s="47" t="s">
        <v>65</v>
      </c>
      <c r="C40" s="48"/>
      <c r="D40" s="49" t="s">
        <v>66</v>
      </c>
      <c r="E40" s="50" t="s">
        <v>67</v>
      </c>
      <c r="F40" s="51" t="n">
        <v>6</v>
      </c>
      <c r="G40" s="51"/>
      <c r="H40" s="52" t="n">
        <f aca="false">G40*F40</f>
        <v>0</v>
      </c>
    </row>
    <row r="41" customFormat="false" ht="24.95" hidden="false" customHeight="true" outlineLevel="0" collapsed="false">
      <c r="A41" s="58"/>
      <c r="B41" s="59" t="s">
        <v>68</v>
      </c>
      <c r="C41" s="60"/>
      <c r="D41" s="61" t="s">
        <v>69</v>
      </c>
      <c r="E41" s="62" t="s">
        <v>70</v>
      </c>
      <c r="F41" s="51" t="n">
        <v>3</v>
      </c>
      <c r="G41" s="51"/>
      <c r="H41" s="52" t="n">
        <f aca="false">G41*F41</f>
        <v>0</v>
      </c>
    </row>
    <row r="42" customFormat="false" ht="24.95" hidden="false" customHeight="true" outlineLevel="0" collapsed="false">
      <c r="A42" s="58"/>
      <c r="B42" s="47" t="s">
        <v>71</v>
      </c>
      <c r="C42" s="48"/>
      <c r="D42" s="49" t="s">
        <v>72</v>
      </c>
      <c r="E42" s="50" t="s">
        <v>45</v>
      </c>
      <c r="F42" s="51" t="n">
        <v>1</v>
      </c>
      <c r="G42" s="51"/>
      <c r="H42" s="52" t="n">
        <f aca="false">G42*F42</f>
        <v>0</v>
      </c>
    </row>
    <row r="43" customFormat="false" ht="24.95" hidden="false" customHeight="true" outlineLevel="0" collapsed="false">
      <c r="A43" s="58"/>
      <c r="B43" s="47" t="s">
        <v>73</v>
      </c>
      <c r="C43" s="53"/>
      <c r="D43" s="49" t="s">
        <v>74</v>
      </c>
      <c r="E43" s="50" t="s">
        <v>23</v>
      </c>
      <c r="F43" s="51" t="n">
        <f aca="false">(30*30+25*30)/10</f>
        <v>165</v>
      </c>
      <c r="G43" s="51"/>
      <c r="H43" s="52" t="n">
        <f aca="false">G43*F43</f>
        <v>0</v>
      </c>
    </row>
    <row r="44" customFormat="false" ht="24.95" hidden="false" customHeight="true" outlineLevel="0" collapsed="false">
      <c r="A44" s="58"/>
      <c r="B44" s="43" t="n">
        <v>9</v>
      </c>
      <c r="C44" s="44" t="s">
        <v>75</v>
      </c>
      <c r="D44" s="45"/>
      <c r="E44" s="45"/>
      <c r="F44" s="45"/>
      <c r="G44" s="45"/>
      <c r="H44" s="46" t="n">
        <f aca="false">SUM(H45:H48)</f>
        <v>0</v>
      </c>
    </row>
    <row r="45" customFormat="false" ht="24.95" hidden="false" customHeight="true" outlineLevel="0" collapsed="false">
      <c r="A45" s="58"/>
      <c r="B45" s="47" t="s">
        <v>76</v>
      </c>
      <c r="C45" s="48"/>
      <c r="D45" s="49" t="s">
        <v>77</v>
      </c>
      <c r="E45" s="50" t="s">
        <v>29</v>
      </c>
      <c r="F45" s="51" t="n">
        <v>198</v>
      </c>
      <c r="G45" s="51"/>
      <c r="H45" s="52" t="n">
        <f aca="false">G45*F45</f>
        <v>0</v>
      </c>
    </row>
    <row r="46" customFormat="false" ht="24.95" hidden="false" customHeight="true" outlineLevel="0" collapsed="false">
      <c r="A46" s="58"/>
      <c r="B46" s="47" t="s">
        <v>78</v>
      </c>
      <c r="C46" s="48"/>
      <c r="D46" s="49" t="s">
        <v>79</v>
      </c>
      <c r="E46" s="50" t="s">
        <v>29</v>
      </c>
      <c r="F46" s="51" t="n">
        <v>528</v>
      </c>
      <c r="G46" s="51"/>
      <c r="H46" s="52" t="n">
        <f aca="false">G46*F46</f>
        <v>0</v>
      </c>
    </row>
    <row r="47" customFormat="false" ht="24.95" hidden="false" customHeight="true" outlineLevel="0" collapsed="false">
      <c r="A47" s="58"/>
      <c r="B47" s="47" t="s">
        <v>80</v>
      </c>
      <c r="C47" s="53"/>
      <c r="D47" s="49" t="s">
        <v>81</v>
      </c>
      <c r="E47" s="50" t="s">
        <v>82</v>
      </c>
      <c r="F47" s="51" t="n">
        <v>3</v>
      </c>
      <c r="G47" s="51"/>
      <c r="H47" s="52" t="n">
        <f aca="false">G47*F47</f>
        <v>0</v>
      </c>
    </row>
    <row r="48" customFormat="false" ht="24.95" hidden="false" customHeight="true" outlineLevel="0" collapsed="false">
      <c r="A48" s="58"/>
      <c r="B48" s="59"/>
      <c r="C48" s="60"/>
      <c r="D48" s="61"/>
      <c r="E48" s="62"/>
      <c r="F48" s="51"/>
      <c r="G48" s="51"/>
      <c r="H48" s="63"/>
    </row>
    <row r="49" customFormat="false" ht="24.95" hidden="false" customHeight="true" outlineLevel="0" collapsed="false">
      <c r="A49" s="58"/>
      <c r="B49" s="64"/>
      <c r="H49" s="65"/>
    </row>
    <row r="50" customFormat="false" ht="24.95" hidden="false" customHeight="true" outlineLevel="0" collapsed="false">
      <c r="B50" s="66" t="s">
        <v>83</v>
      </c>
      <c r="C50" s="66"/>
      <c r="D50" s="66"/>
      <c r="E50" s="66"/>
      <c r="F50" s="66"/>
      <c r="G50" s="66"/>
      <c r="H50" s="67" t="n">
        <f aca="false">H44+H39+H36+H32+H26+H24+H16+H30+H34</f>
        <v>0</v>
      </c>
    </row>
    <row r="51" customFormat="false" ht="24.95" hidden="false" customHeight="true" outlineLevel="0" collapsed="false">
      <c r="B51" s="68" t="s">
        <v>84</v>
      </c>
      <c r="C51" s="68"/>
      <c r="D51" s="68"/>
      <c r="E51" s="68"/>
      <c r="F51" s="68"/>
      <c r="G51" s="69"/>
      <c r="H51" s="67" t="n">
        <f aca="false">G51*H50</f>
        <v>0</v>
      </c>
    </row>
    <row r="52" customFormat="false" ht="24.95" hidden="false" customHeight="true" outlineLevel="0" collapsed="false">
      <c r="B52" s="70" t="s">
        <v>85</v>
      </c>
      <c r="C52" s="70"/>
      <c r="D52" s="70"/>
      <c r="E52" s="70"/>
      <c r="F52" s="70"/>
      <c r="G52" s="70"/>
      <c r="H52" s="71" t="n">
        <f aca="false">H50+H51</f>
        <v>0</v>
      </c>
    </row>
  </sheetData>
  <autoFilter ref="B15:H52"/>
  <mergeCells count="9">
    <mergeCell ref="B2:C5"/>
    <mergeCell ref="D2:H2"/>
    <mergeCell ref="D3:H3"/>
    <mergeCell ref="D4:H4"/>
    <mergeCell ref="D5:H5"/>
    <mergeCell ref="C7:F7"/>
    <mergeCell ref="B50:G50"/>
    <mergeCell ref="B51:F51"/>
    <mergeCell ref="B52:G52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7"/>
  <sheetViews>
    <sheetView showFormulas="false" showGridLines="true" showRowColHeaders="true" showZeros="false" rightToLeft="false" tabSelected="false" showOutlineSymbols="true" defaultGridColor="true" view="pageBreakPreview" topLeftCell="A1" colorId="64" zoomScale="115" zoomScaleNormal="100" zoomScalePageLayoutView="115" workbookViewId="0">
      <selection pane="topLeft" activeCell="A1" activeCellId="0" sqref="A1"/>
    </sheetView>
  </sheetViews>
  <sheetFormatPr defaultRowHeight="12.75" outlineLevelRow="0" outlineLevelCol="0"/>
  <cols>
    <col collapsed="false" customWidth="true" hidden="false" outlineLevel="0" max="1" min="1" style="2" width="8.42"/>
    <col collapsed="false" customWidth="true" hidden="false" outlineLevel="0" max="2" min="2" style="3" width="8.57"/>
    <col collapsed="false" customWidth="true" hidden="false" outlineLevel="0" max="3" min="3" style="4" width="54.29"/>
    <col collapsed="false" customWidth="true" hidden="false" outlineLevel="0" max="4" min="4" style="5" width="6.15"/>
    <col collapsed="false" customWidth="true" hidden="false" outlineLevel="0" max="5" min="5" style="6" width="10"/>
    <col collapsed="false" customWidth="true" hidden="false" outlineLevel="0" max="6" min="6" style="6" width="9.29"/>
    <col collapsed="false" customWidth="true" hidden="false" outlineLevel="0" max="7" min="7" style="6" width="13.43"/>
    <col collapsed="false" customWidth="true" hidden="false" outlineLevel="0" max="1025" min="8" style="0" width="8.67"/>
  </cols>
  <sheetData>
    <row r="1" customFormat="false" ht="12.75" hidden="false" customHeight="true" outlineLevel="0" collapsed="false">
      <c r="A1" s="8" t="s">
        <v>0</v>
      </c>
      <c r="B1" s="8"/>
      <c r="C1" s="9" t="s">
        <v>1</v>
      </c>
      <c r="D1" s="9"/>
      <c r="E1" s="9"/>
      <c r="F1" s="9"/>
      <c r="G1" s="9"/>
    </row>
    <row r="2" customFormat="false" ht="12.75" hidden="false" customHeight="true" outlineLevel="0" collapsed="false">
      <c r="A2" s="8"/>
      <c r="B2" s="8"/>
      <c r="C2" s="10" t="s">
        <v>2</v>
      </c>
      <c r="D2" s="10"/>
      <c r="E2" s="10"/>
      <c r="F2" s="10"/>
      <c r="G2" s="10"/>
    </row>
    <row r="3" customFormat="false" ht="12.75" hidden="false" customHeight="true" outlineLevel="0" collapsed="false">
      <c r="A3" s="8"/>
      <c r="B3" s="8"/>
      <c r="C3" s="10" t="s">
        <v>3</v>
      </c>
      <c r="D3" s="10"/>
      <c r="E3" s="10"/>
      <c r="F3" s="10"/>
      <c r="G3" s="10"/>
    </row>
    <row r="4" customFormat="false" ht="13.5" hidden="false" customHeight="true" outlineLevel="0" collapsed="false">
      <c r="A4" s="8"/>
      <c r="B4" s="8"/>
      <c r="C4" s="11" t="s">
        <v>4</v>
      </c>
      <c r="D4" s="11"/>
      <c r="E4" s="11"/>
      <c r="F4" s="11"/>
      <c r="G4" s="11"/>
    </row>
    <row r="5" customFormat="false" ht="15.75" hidden="false" customHeight="false" outlineLevel="0" collapsed="false">
      <c r="A5" s="12"/>
      <c r="B5" s="12"/>
      <c r="C5" s="13"/>
      <c r="D5" s="13"/>
      <c r="E5" s="13"/>
      <c r="F5" s="13"/>
      <c r="G5" s="13"/>
    </row>
    <row r="6" customFormat="false" ht="15.75" hidden="false" customHeight="false" outlineLevel="0" collapsed="false">
      <c r="A6" s="72" t="s">
        <v>5</v>
      </c>
      <c r="B6" s="15" t="s">
        <v>86</v>
      </c>
      <c r="C6" s="15"/>
      <c r="D6" s="15"/>
      <c r="E6" s="15"/>
      <c r="F6" s="16"/>
      <c r="G6" s="17"/>
    </row>
    <row r="7" customFormat="false" ht="15" hidden="false" customHeight="false" outlineLevel="0" collapsed="false">
      <c r="A7" s="18" t="s">
        <v>7</v>
      </c>
      <c r="B7" s="19"/>
      <c r="C7" s="20"/>
      <c r="D7" s="21"/>
      <c r="E7" s="22"/>
      <c r="F7" s="22"/>
      <c r="G7" s="23"/>
    </row>
    <row r="8" customFormat="false" ht="15" hidden="false" customHeight="false" outlineLevel="0" collapsed="false">
      <c r="A8" s="24" t="s">
        <v>8</v>
      </c>
      <c r="B8" s="25"/>
      <c r="C8" s="26"/>
      <c r="D8" s="21"/>
      <c r="E8" s="22"/>
      <c r="F8" s="22"/>
      <c r="G8" s="23"/>
    </row>
    <row r="9" customFormat="false" ht="15" hidden="false" customHeight="false" outlineLevel="0" collapsed="false">
      <c r="A9" s="24" t="s">
        <v>9</v>
      </c>
      <c r="B9" s="25"/>
      <c r="C9" s="26"/>
      <c r="D9" s="21"/>
      <c r="E9" s="22"/>
      <c r="F9" s="22"/>
      <c r="G9" s="23"/>
    </row>
    <row r="10" customFormat="false" ht="15" hidden="false" customHeight="false" outlineLevel="0" collapsed="false">
      <c r="A10" s="24" t="s">
        <v>10</v>
      </c>
      <c r="B10" s="27"/>
      <c r="C10" s="26"/>
      <c r="D10" s="21"/>
      <c r="E10" s="22"/>
      <c r="F10" s="22"/>
      <c r="G10" s="23"/>
    </row>
    <row r="11" customFormat="false" ht="15" hidden="false" customHeight="false" outlineLevel="0" collapsed="false">
      <c r="A11" s="24" t="str">
        <f aca="false">Orçamento!B12</f>
        <v>DATA DE EMISSÃO:</v>
      </c>
      <c r="B11" s="25"/>
      <c r="C11" s="73"/>
      <c r="D11" s="21"/>
      <c r="E11" s="22"/>
      <c r="F11" s="22"/>
      <c r="G11" s="23"/>
    </row>
    <row r="12" customFormat="false" ht="15.75" hidden="false" customHeight="false" outlineLevel="0" collapsed="false">
      <c r="A12" s="28" t="str">
        <f aca="false">Orçamento!B13</f>
        <v>BASE DE DADOS: </v>
      </c>
      <c r="B12" s="74"/>
      <c r="C12" s="74"/>
      <c r="D12" s="74"/>
      <c r="E12" s="74"/>
      <c r="F12" s="74"/>
      <c r="G12" s="75"/>
    </row>
    <row r="13" customFormat="false" ht="15.75" hidden="false" customHeight="false" outlineLevel="0" collapsed="false">
      <c r="A13" s="34"/>
      <c r="B13" s="35"/>
      <c r="C13" s="36"/>
      <c r="D13" s="37"/>
      <c r="E13" s="22"/>
      <c r="F13" s="22"/>
      <c r="G13" s="22"/>
    </row>
    <row r="14" customFormat="false" ht="20.1" hidden="false" customHeight="true" outlineLevel="0" collapsed="false">
      <c r="A14" s="38" t="s">
        <v>13</v>
      </c>
      <c r="B14" s="39" t="s">
        <v>14</v>
      </c>
      <c r="C14" s="40" t="s">
        <v>15</v>
      </c>
      <c r="D14" s="40" t="s">
        <v>16</v>
      </c>
      <c r="E14" s="41" t="s">
        <v>17</v>
      </c>
      <c r="F14" s="41" t="s">
        <v>18</v>
      </c>
      <c r="G14" s="42" t="s">
        <v>19</v>
      </c>
    </row>
    <row r="15" customFormat="false" ht="20.1" hidden="false" customHeight="true" outlineLevel="0" collapsed="false">
      <c r="A15" s="76" t="s">
        <v>87</v>
      </c>
      <c r="B15" s="77" t="s">
        <v>31</v>
      </c>
      <c r="C15" s="77"/>
      <c r="D15" s="78" t="s">
        <v>32</v>
      </c>
      <c r="E15" s="45"/>
      <c r="F15" s="45"/>
      <c r="G15" s="46" t="n">
        <f aca="false">SUM(G16:G19)</f>
        <v>60.4415</v>
      </c>
    </row>
    <row r="16" customFormat="false" ht="24.95" hidden="false" customHeight="true" outlineLevel="0" collapsed="false">
      <c r="A16" s="79" t="s">
        <v>21</v>
      </c>
      <c r="B16" s="48" t="n">
        <v>88317</v>
      </c>
      <c r="C16" s="49" t="s">
        <v>88</v>
      </c>
      <c r="D16" s="50" t="s">
        <v>89</v>
      </c>
      <c r="E16" s="51" t="n">
        <v>0.3</v>
      </c>
      <c r="F16" s="51" t="n">
        <v>19.03</v>
      </c>
      <c r="G16" s="52" t="n">
        <f aca="false">F16*E16</f>
        <v>5.709</v>
      </c>
    </row>
    <row r="17" customFormat="false" ht="22.5" hidden="false" customHeight="false" outlineLevel="0" collapsed="false">
      <c r="A17" s="79" t="s">
        <v>24</v>
      </c>
      <c r="B17" s="48" t="n">
        <v>88278</v>
      </c>
      <c r="C17" s="49" t="s">
        <v>90</v>
      </c>
      <c r="D17" s="50" t="s">
        <v>89</v>
      </c>
      <c r="E17" s="51" t="n">
        <v>0.3</v>
      </c>
      <c r="F17" s="51" t="n">
        <v>15.25</v>
      </c>
      <c r="G17" s="52" t="n">
        <f aca="false">F17*E17</f>
        <v>4.575</v>
      </c>
    </row>
    <row r="18" customFormat="false" ht="24.95" hidden="false" customHeight="true" outlineLevel="0" collapsed="false">
      <c r="A18" s="79" t="s">
        <v>27</v>
      </c>
      <c r="B18" s="48" t="n">
        <v>41954</v>
      </c>
      <c r="C18" s="49" t="s">
        <v>91</v>
      </c>
      <c r="D18" s="50" t="s">
        <v>92</v>
      </c>
      <c r="E18" s="51" t="n">
        <v>1</v>
      </c>
      <c r="F18" s="51" t="n">
        <v>33.85</v>
      </c>
      <c r="G18" s="52" t="n">
        <f aca="false">F18*E18</f>
        <v>33.85</v>
      </c>
      <c r="H18" s="80"/>
    </row>
    <row r="19" customFormat="false" ht="24.95" hidden="false" customHeight="true" outlineLevel="0" collapsed="false">
      <c r="A19" s="79" t="s">
        <v>30</v>
      </c>
      <c r="B19" s="48" t="n">
        <v>4766</v>
      </c>
      <c r="C19" s="49" t="s">
        <v>93</v>
      </c>
      <c r="D19" s="50" t="s">
        <v>92</v>
      </c>
      <c r="E19" s="51" t="n">
        <f aca="false">22/8</f>
        <v>2.75</v>
      </c>
      <c r="F19" s="51" t="n">
        <v>5.93</v>
      </c>
      <c r="G19" s="52" t="n">
        <f aca="false">F19*E19</f>
        <v>16.3075</v>
      </c>
      <c r="H19" s="80"/>
    </row>
    <row r="20" customFormat="false" ht="20.1" hidden="false" customHeight="true" outlineLevel="0" collapsed="false">
      <c r="A20" s="76" t="s">
        <v>94</v>
      </c>
      <c r="B20" s="81" t="s">
        <v>95</v>
      </c>
      <c r="C20" s="81"/>
      <c r="D20" s="82" t="s">
        <v>23</v>
      </c>
      <c r="E20" s="83"/>
      <c r="F20" s="83"/>
      <c r="G20" s="84" t="n">
        <f aca="false">SUM(G21:G23)</f>
        <v>69.64</v>
      </c>
      <c r="H20" s="80"/>
    </row>
    <row r="21" customFormat="false" ht="31.5" hidden="false" customHeight="false" outlineLevel="0" collapsed="false">
      <c r="A21" s="79" t="s">
        <v>40</v>
      </c>
      <c r="B21" s="48" t="n">
        <v>11068</v>
      </c>
      <c r="C21" s="49" t="s">
        <v>96</v>
      </c>
      <c r="D21" s="50" t="s">
        <v>23</v>
      </c>
      <c r="E21" s="51" t="n">
        <v>1</v>
      </c>
      <c r="F21" s="51" t="n">
        <v>64.1</v>
      </c>
      <c r="G21" s="52" t="n">
        <f aca="false">F21*E21</f>
        <v>64.1</v>
      </c>
      <c r="H21" s="80"/>
    </row>
    <row r="22" customFormat="false" ht="31.5" hidden="false" customHeight="false" outlineLevel="0" collapsed="false">
      <c r="A22" s="79" t="s">
        <v>97</v>
      </c>
      <c r="B22" s="48" t="n">
        <v>88278</v>
      </c>
      <c r="C22" s="49" t="s">
        <v>98</v>
      </c>
      <c r="D22" s="50" t="s">
        <v>89</v>
      </c>
      <c r="E22" s="51" t="n">
        <v>0.2</v>
      </c>
      <c r="F22" s="51" t="n">
        <v>15.25</v>
      </c>
      <c r="G22" s="52" t="n">
        <f aca="false">F22*E22</f>
        <v>3.05</v>
      </c>
      <c r="H22" s="80"/>
    </row>
    <row r="23" customFormat="false" ht="24.95" hidden="false" customHeight="true" outlineLevel="0" collapsed="false">
      <c r="A23" s="79" t="s">
        <v>99</v>
      </c>
      <c r="B23" s="48" t="n">
        <v>88240</v>
      </c>
      <c r="C23" s="49" t="s">
        <v>100</v>
      </c>
      <c r="D23" s="50" t="s">
        <v>89</v>
      </c>
      <c r="E23" s="51" t="n">
        <v>0.2</v>
      </c>
      <c r="F23" s="51" t="n">
        <v>12.45</v>
      </c>
      <c r="G23" s="52" t="n">
        <f aca="false">F23*E23</f>
        <v>2.49</v>
      </c>
      <c r="H23" s="80"/>
    </row>
    <row r="24" customFormat="false" ht="24.95" hidden="false" customHeight="true" outlineLevel="0" collapsed="false">
      <c r="A24" s="76" t="s">
        <v>101</v>
      </c>
      <c r="B24" s="77" t="s">
        <v>52</v>
      </c>
      <c r="C24" s="77"/>
      <c r="D24" s="78" t="s">
        <v>23</v>
      </c>
      <c r="E24" s="45"/>
      <c r="F24" s="45"/>
      <c r="G24" s="46" t="n">
        <f aca="false">SUM(G25:G26)</f>
        <v>40.535</v>
      </c>
    </row>
    <row r="25" customFormat="false" ht="19.5" hidden="false" customHeight="true" outlineLevel="0" collapsed="false">
      <c r="A25" s="79" t="s">
        <v>43</v>
      </c>
      <c r="B25" s="48" t="n">
        <v>99814</v>
      </c>
      <c r="C25" s="49" t="s">
        <v>102</v>
      </c>
      <c r="D25" s="50" t="s">
        <v>23</v>
      </c>
      <c r="E25" s="51" t="n">
        <v>1</v>
      </c>
      <c r="F25" s="51" t="n">
        <v>1.26</v>
      </c>
      <c r="G25" s="52" t="n">
        <f aca="false">F25*E25</f>
        <v>1.26</v>
      </c>
    </row>
    <row r="26" customFormat="false" ht="40.5" hidden="false" customHeight="false" outlineLevel="0" collapsed="false">
      <c r="A26" s="79" t="s">
        <v>46</v>
      </c>
      <c r="B26" s="53" t="s">
        <v>103</v>
      </c>
      <c r="C26" s="49" t="s">
        <v>104</v>
      </c>
      <c r="D26" s="50" t="s">
        <v>23</v>
      </c>
      <c r="E26" s="51" t="n">
        <v>2.5</v>
      </c>
      <c r="F26" s="51" t="n">
        <v>15.71</v>
      </c>
      <c r="G26" s="52" t="n">
        <f aca="false">F26*E26</f>
        <v>39.275</v>
      </c>
    </row>
    <row r="27" customFormat="false" ht="24.95" hidden="true" customHeight="true" outlineLevel="0" collapsed="false">
      <c r="A27" s="76" t="s">
        <v>105</v>
      </c>
      <c r="B27" s="81" t="s">
        <v>106</v>
      </c>
      <c r="C27" s="81"/>
      <c r="D27" s="82" t="s">
        <v>23</v>
      </c>
      <c r="E27" s="83"/>
      <c r="F27" s="83"/>
      <c r="G27" s="84" t="n">
        <f aca="false">SUM(G28:G36)</f>
        <v>250.48</v>
      </c>
      <c r="H27" s="80"/>
    </row>
    <row r="28" customFormat="false" ht="24.95" hidden="true" customHeight="true" outlineLevel="0" collapsed="false">
      <c r="A28" s="85"/>
      <c r="B28" s="86" t="s">
        <v>107</v>
      </c>
      <c r="C28" s="86"/>
      <c r="D28" s="86"/>
      <c r="E28" s="86"/>
      <c r="F28" s="86"/>
      <c r="G28" s="86"/>
    </row>
    <row r="29" customFormat="false" ht="24.95" hidden="true" customHeight="true" outlineLevel="0" collapsed="false">
      <c r="A29" s="85" t="s">
        <v>51</v>
      </c>
      <c r="B29" s="48" t="n">
        <v>84084</v>
      </c>
      <c r="C29" s="57" t="s">
        <v>108</v>
      </c>
      <c r="D29" s="53" t="s">
        <v>23</v>
      </c>
      <c r="E29" s="51" t="n">
        <v>1</v>
      </c>
      <c r="F29" s="51" t="n">
        <v>5.34</v>
      </c>
      <c r="G29" s="52" t="n">
        <f aca="false">E29*F29</f>
        <v>5.34</v>
      </c>
      <c r="H29" s="80"/>
    </row>
    <row r="30" customFormat="false" ht="24.95" hidden="true" customHeight="true" outlineLevel="0" collapsed="false">
      <c r="A30" s="87" t="s">
        <v>109</v>
      </c>
      <c r="B30" s="88" t="n">
        <v>88316</v>
      </c>
      <c r="C30" s="89" t="s">
        <v>110</v>
      </c>
      <c r="D30" s="90" t="s">
        <v>29</v>
      </c>
      <c r="E30" s="91" t="n">
        <v>1</v>
      </c>
      <c r="F30" s="91" t="n">
        <v>14.12</v>
      </c>
      <c r="G30" s="92" t="n">
        <f aca="false">E30*F30</f>
        <v>14.12</v>
      </c>
    </row>
    <row r="31" customFormat="false" ht="24.95" hidden="true" customHeight="true" outlineLevel="0" collapsed="false">
      <c r="A31" s="85"/>
      <c r="B31" s="93" t="s">
        <v>111</v>
      </c>
      <c r="C31" s="93"/>
      <c r="D31" s="93"/>
      <c r="E31" s="93"/>
      <c r="F31" s="93"/>
      <c r="G31" s="93"/>
      <c r="H31" s="80"/>
    </row>
    <row r="32" customFormat="false" ht="24.95" hidden="true" customHeight="true" outlineLevel="0" collapsed="false">
      <c r="A32" s="87" t="s">
        <v>112</v>
      </c>
      <c r="B32" s="88" t="n">
        <v>88316</v>
      </c>
      <c r="C32" s="89" t="s">
        <v>110</v>
      </c>
      <c r="D32" s="90" t="s">
        <v>29</v>
      </c>
      <c r="E32" s="91" t="n">
        <v>1</v>
      </c>
      <c r="F32" s="91" t="n">
        <f aca="false">F30</f>
        <v>14.12</v>
      </c>
      <c r="G32" s="92" t="n">
        <f aca="false">E32*F32</f>
        <v>14.12</v>
      </c>
    </row>
    <row r="33" customFormat="false" ht="24.95" hidden="true" customHeight="true" outlineLevel="0" collapsed="false">
      <c r="A33" s="85"/>
      <c r="B33" s="93" t="s">
        <v>113</v>
      </c>
      <c r="C33" s="93"/>
      <c r="D33" s="93"/>
      <c r="E33" s="93"/>
      <c r="F33" s="93"/>
      <c r="G33" s="93"/>
      <c r="H33" s="80"/>
    </row>
    <row r="34" customFormat="false" ht="24.95" hidden="true" customHeight="true" outlineLevel="0" collapsed="false">
      <c r="A34" s="87" t="s">
        <v>114</v>
      </c>
      <c r="B34" s="88" t="n">
        <v>88316</v>
      </c>
      <c r="C34" s="89" t="s">
        <v>110</v>
      </c>
      <c r="D34" s="90" t="s">
        <v>29</v>
      </c>
      <c r="E34" s="91" t="n">
        <v>1</v>
      </c>
      <c r="F34" s="91" t="n">
        <f aca="false">F30</f>
        <v>14.12</v>
      </c>
      <c r="G34" s="92" t="n">
        <f aca="false">E34*F34</f>
        <v>14.12</v>
      </c>
    </row>
    <row r="35" customFormat="false" ht="24.95" hidden="true" customHeight="true" outlineLevel="0" collapsed="false">
      <c r="A35" s="85" t="s">
        <v>115</v>
      </c>
      <c r="B35" s="60" t="n">
        <v>83730</v>
      </c>
      <c r="C35" s="94" t="s">
        <v>116</v>
      </c>
      <c r="D35" s="95" t="s">
        <v>23</v>
      </c>
      <c r="E35" s="51" t="n">
        <v>1</v>
      </c>
      <c r="F35" s="51" t="n">
        <v>178.94</v>
      </c>
      <c r="G35" s="52" t="n">
        <f aca="false">E35*F35</f>
        <v>178.94</v>
      </c>
    </row>
    <row r="36" customFormat="false" ht="24.95" hidden="true" customHeight="true" outlineLevel="0" collapsed="false">
      <c r="A36" s="87" t="s">
        <v>117</v>
      </c>
      <c r="B36" s="96" t="s">
        <v>118</v>
      </c>
      <c r="C36" s="97" t="s">
        <v>119</v>
      </c>
      <c r="D36" s="96" t="s">
        <v>23</v>
      </c>
      <c r="E36" s="91" t="n">
        <v>1</v>
      </c>
      <c r="F36" s="97" t="n">
        <v>23.84</v>
      </c>
      <c r="G36" s="92" t="n">
        <f aca="false">E36*F36</f>
        <v>23.84</v>
      </c>
    </row>
    <row r="37" customFormat="false" ht="24.95" hidden="false" customHeight="true" outlineLevel="0" collapsed="false">
      <c r="A37" s="76" t="s">
        <v>105</v>
      </c>
      <c r="B37" s="77" t="s">
        <v>61</v>
      </c>
      <c r="C37" s="77"/>
      <c r="D37" s="78" t="s">
        <v>120</v>
      </c>
      <c r="E37" s="45"/>
      <c r="F37" s="45"/>
      <c r="G37" s="46" t="n">
        <f aca="false">SUM(G38:G39)</f>
        <v>378.133333333333</v>
      </c>
    </row>
    <row r="38" customFormat="false" ht="24.95" hidden="false" customHeight="true" outlineLevel="0" collapsed="false">
      <c r="A38" s="59" t="s">
        <v>51</v>
      </c>
      <c r="B38" s="60" t="s">
        <v>121</v>
      </c>
      <c r="C38" s="61" t="s">
        <v>122</v>
      </c>
      <c r="D38" s="62" t="s">
        <v>45</v>
      </c>
      <c r="E38" s="51" t="n">
        <v>1</v>
      </c>
      <c r="F38" s="51" t="n">
        <f aca="false">E64</f>
        <v>340.783333333333</v>
      </c>
      <c r="G38" s="52" t="n">
        <f aca="false">F38*E38</f>
        <v>340.783333333333</v>
      </c>
    </row>
    <row r="39" customFormat="false" ht="24.95" hidden="false" customHeight="true" outlineLevel="0" collapsed="false">
      <c r="A39" s="47" t="s">
        <v>109</v>
      </c>
      <c r="B39" s="48" t="n">
        <v>88240</v>
      </c>
      <c r="C39" s="49" t="s">
        <v>123</v>
      </c>
      <c r="D39" s="50" t="s">
        <v>29</v>
      </c>
      <c r="E39" s="51" t="n">
        <v>3</v>
      </c>
      <c r="F39" s="51" t="n">
        <v>12.45</v>
      </c>
      <c r="G39" s="52" t="n">
        <f aca="false">F39*E39</f>
        <v>37.35</v>
      </c>
    </row>
    <row r="40" customFormat="false" ht="24.95" hidden="false" customHeight="true" outlineLevel="0" collapsed="false">
      <c r="A40" s="76" t="s">
        <v>124</v>
      </c>
      <c r="B40" s="77" t="s">
        <v>34</v>
      </c>
      <c r="C40" s="77"/>
      <c r="D40" s="78" t="s">
        <v>29</v>
      </c>
      <c r="E40" s="45"/>
      <c r="F40" s="83"/>
      <c r="G40" s="84" t="n">
        <f aca="false">SUM(G41:G42)</f>
        <v>34.4078787878788</v>
      </c>
      <c r="H40" s="80"/>
    </row>
    <row r="41" customFormat="false" ht="24.95" hidden="false" customHeight="true" outlineLevel="0" collapsed="false">
      <c r="A41" s="47" t="s">
        <v>54</v>
      </c>
      <c r="B41" s="48" t="n">
        <v>88297</v>
      </c>
      <c r="C41" s="49" t="s">
        <v>125</v>
      </c>
      <c r="D41" s="50" t="s">
        <v>29</v>
      </c>
      <c r="E41" s="51" t="n">
        <v>1</v>
      </c>
      <c r="F41" s="51" t="n">
        <v>18.12</v>
      </c>
      <c r="G41" s="52" t="n">
        <f aca="false">F41*E41</f>
        <v>18.12</v>
      </c>
      <c r="H41" s="80"/>
    </row>
    <row r="42" customFormat="false" ht="21" hidden="false" customHeight="true" outlineLevel="0" collapsed="false">
      <c r="A42" s="59" t="s">
        <v>126</v>
      </c>
      <c r="B42" s="60" t="s">
        <v>127</v>
      </c>
      <c r="C42" s="61" t="s">
        <v>128</v>
      </c>
      <c r="D42" s="62" t="s">
        <v>29</v>
      </c>
      <c r="E42" s="51" t="n">
        <v>1</v>
      </c>
      <c r="F42" s="51" t="n">
        <f aca="false">E56/220</f>
        <v>16.2878787878788</v>
      </c>
      <c r="G42" s="52" t="n">
        <f aca="false">F42*E42</f>
        <v>16.2878787878788</v>
      </c>
    </row>
    <row r="43" customFormat="false" ht="24.95" hidden="false" customHeight="true" outlineLevel="0" collapsed="false">
      <c r="A43" s="76" t="s">
        <v>129</v>
      </c>
      <c r="B43" s="77" t="s">
        <v>36</v>
      </c>
      <c r="C43" s="77"/>
      <c r="D43" s="78" t="s">
        <v>29</v>
      </c>
      <c r="E43" s="45"/>
      <c r="F43" s="45"/>
      <c r="G43" s="46" t="n">
        <f aca="false">SUM(G44:G45)</f>
        <v>27.7</v>
      </c>
    </row>
    <row r="44" customFormat="false" ht="24.95" hidden="false" customHeight="true" outlineLevel="0" collapsed="false">
      <c r="A44" s="47" t="s">
        <v>57</v>
      </c>
      <c r="B44" s="48" t="n">
        <v>88278</v>
      </c>
      <c r="C44" s="49" t="s">
        <v>130</v>
      </c>
      <c r="D44" s="50" t="s">
        <v>29</v>
      </c>
      <c r="E44" s="51" t="n">
        <v>1</v>
      </c>
      <c r="F44" s="51" t="n">
        <v>15.25</v>
      </c>
      <c r="G44" s="52" t="n">
        <f aca="false">F44*E44</f>
        <v>15.25</v>
      </c>
    </row>
    <row r="45" customFormat="false" ht="24.95" hidden="false" customHeight="true" outlineLevel="0" collapsed="false">
      <c r="A45" s="47" t="s">
        <v>131</v>
      </c>
      <c r="B45" s="48" t="n">
        <v>88240</v>
      </c>
      <c r="C45" s="49" t="s">
        <v>123</v>
      </c>
      <c r="D45" s="50" t="s">
        <v>29</v>
      </c>
      <c r="E45" s="51" t="n">
        <v>1</v>
      </c>
      <c r="F45" s="51" t="n">
        <f aca="false">F39</f>
        <v>12.45</v>
      </c>
      <c r="G45" s="52" t="n">
        <f aca="false">F45*E45</f>
        <v>12.45</v>
      </c>
    </row>
    <row r="46" customFormat="false" ht="24.95" hidden="false" customHeight="true" outlineLevel="0" collapsed="false">
      <c r="A46" s="76" t="s">
        <v>132</v>
      </c>
      <c r="B46" s="77" t="s">
        <v>72</v>
      </c>
      <c r="C46" s="77"/>
      <c r="D46" s="78" t="s">
        <v>45</v>
      </c>
      <c r="E46" s="45"/>
      <c r="F46" s="45"/>
      <c r="G46" s="46" t="n">
        <f aca="false">SUM(G47:G47)</f>
        <v>1361.6</v>
      </c>
    </row>
    <row r="47" customFormat="false" ht="24.95" hidden="false" customHeight="true" outlineLevel="0" collapsed="false">
      <c r="A47" s="47" t="s">
        <v>60</v>
      </c>
      <c r="B47" s="48" t="n">
        <v>98463</v>
      </c>
      <c r="C47" s="49" t="s">
        <v>133</v>
      </c>
      <c r="D47" s="50" t="s">
        <v>45</v>
      </c>
      <c r="E47" s="51" t="n">
        <v>80</v>
      </c>
      <c r="F47" s="51" t="n">
        <v>17.02</v>
      </c>
      <c r="G47" s="52" t="n">
        <f aca="false">F47*E47</f>
        <v>1361.6</v>
      </c>
    </row>
    <row r="48" customFormat="false" ht="33.75" hidden="false" customHeight="false" outlineLevel="0" collapsed="false">
      <c r="A48" s="47" t="s">
        <v>62</v>
      </c>
      <c r="B48" s="98" t="n">
        <v>88264</v>
      </c>
      <c r="C48" s="99" t="s">
        <v>134</v>
      </c>
      <c r="D48" s="98" t="s">
        <v>29</v>
      </c>
      <c r="E48" s="51" t="n">
        <v>8</v>
      </c>
      <c r="F48" s="98" t="n">
        <v>18.54</v>
      </c>
      <c r="G48" s="52" t="n">
        <f aca="false">F48*E48</f>
        <v>148.32</v>
      </c>
    </row>
    <row r="49" customFormat="false" ht="24.95" hidden="false" customHeight="true" outlineLevel="0" collapsed="false">
      <c r="A49" s="76" t="s">
        <v>135</v>
      </c>
      <c r="B49" s="77" t="s">
        <v>58</v>
      </c>
      <c r="C49" s="77"/>
      <c r="D49" s="78" t="s">
        <v>23</v>
      </c>
      <c r="E49" s="45"/>
      <c r="F49" s="45"/>
      <c r="G49" s="46" t="n">
        <f aca="false">SUM(G50:G51)</f>
        <v>37.014</v>
      </c>
    </row>
    <row r="50" customFormat="false" ht="20.25" hidden="false" customHeight="true" outlineLevel="0" collapsed="false">
      <c r="A50" s="47" t="s">
        <v>65</v>
      </c>
      <c r="B50" s="48" t="n">
        <v>88316</v>
      </c>
      <c r="C50" s="57" t="s">
        <v>136</v>
      </c>
      <c r="D50" s="53" t="s">
        <v>29</v>
      </c>
      <c r="E50" s="51" t="n">
        <v>0.2</v>
      </c>
      <c r="F50" s="51" t="n">
        <f aca="false">F34</f>
        <v>14.12</v>
      </c>
      <c r="G50" s="52" t="n">
        <f aca="false">E50*F50</f>
        <v>2.824</v>
      </c>
    </row>
    <row r="51" customFormat="false" ht="24.95" hidden="false" customHeight="true" outlineLevel="0" collapsed="false">
      <c r="A51" s="47" t="s">
        <v>68</v>
      </c>
      <c r="B51" s="98" t="s">
        <v>137</v>
      </c>
      <c r="C51" s="99" t="s">
        <v>138</v>
      </c>
      <c r="D51" s="98" t="s">
        <v>23</v>
      </c>
      <c r="E51" s="51" t="n">
        <v>1</v>
      </c>
      <c r="F51" s="98" t="n">
        <v>34.19</v>
      </c>
      <c r="G51" s="52" t="n">
        <f aca="false">F51*E51</f>
        <v>34.19</v>
      </c>
    </row>
    <row r="52" customFormat="false" ht="12.75" hidden="false" customHeight="false" outlineLevel="0" collapsed="false">
      <c r="A52" s="100"/>
      <c r="B52" s="101"/>
      <c r="C52" s="102"/>
      <c r="D52" s="103"/>
      <c r="G52" s="104"/>
    </row>
    <row r="53" customFormat="false" ht="13.5" hidden="false" customHeight="false" outlineLevel="0" collapsed="false">
      <c r="A53" s="105"/>
      <c r="B53" s="106"/>
      <c r="C53" s="107"/>
      <c r="D53" s="108"/>
      <c r="E53" s="109"/>
      <c r="F53" s="109"/>
      <c r="G53" s="110"/>
    </row>
    <row r="54" customFormat="false" ht="25.15" hidden="false" customHeight="true" outlineLevel="0" collapsed="false">
      <c r="A54" s="72" t="s">
        <v>5</v>
      </c>
      <c r="B54" s="15" t="s">
        <v>139</v>
      </c>
      <c r="C54" s="15"/>
      <c r="D54" s="15"/>
      <c r="E54" s="15"/>
      <c r="F54" s="111"/>
      <c r="G54" s="112"/>
    </row>
    <row r="55" s="118" customFormat="true" ht="24.95" hidden="false" customHeight="true" outlineLevel="0" collapsed="false">
      <c r="A55" s="113" t="s">
        <v>140</v>
      </c>
      <c r="B55" s="113"/>
      <c r="C55" s="114" t="s">
        <v>141</v>
      </c>
      <c r="D55" s="115" t="s">
        <v>16</v>
      </c>
      <c r="E55" s="116" t="s">
        <v>142</v>
      </c>
      <c r="F55" s="117" t="s">
        <v>143</v>
      </c>
      <c r="G55" s="117"/>
    </row>
    <row r="56" customFormat="false" ht="24.95" hidden="false" customHeight="true" outlineLevel="0" collapsed="false">
      <c r="A56" s="119" t="s">
        <v>144</v>
      </c>
      <c r="B56" s="120"/>
      <c r="C56" s="121" t="s">
        <v>128</v>
      </c>
      <c r="D56" s="122" t="s">
        <v>145</v>
      </c>
      <c r="E56" s="123" t="n">
        <f aca="false">AVERAGE(E57:E59)</f>
        <v>3583.33333333333</v>
      </c>
      <c r="F56" s="124"/>
      <c r="G56" s="124"/>
    </row>
    <row r="57" customFormat="false" ht="24.95" hidden="false" customHeight="true" outlineLevel="0" collapsed="false">
      <c r="A57" s="125" t="n">
        <v>44097</v>
      </c>
      <c r="B57" s="125"/>
      <c r="C57" s="126" t="s">
        <v>146</v>
      </c>
      <c r="D57" s="127" t="s">
        <v>82</v>
      </c>
      <c r="E57" s="128" t="n">
        <v>2000</v>
      </c>
      <c r="F57" s="129" t="s">
        <v>147</v>
      </c>
      <c r="G57" s="129"/>
    </row>
    <row r="58" customFormat="false" ht="24.95" hidden="false" customHeight="true" outlineLevel="0" collapsed="false">
      <c r="A58" s="125" t="n">
        <v>44097</v>
      </c>
      <c r="B58" s="125"/>
      <c r="C58" s="130" t="s">
        <v>148</v>
      </c>
      <c r="D58" s="127" t="s">
        <v>82</v>
      </c>
      <c r="E58" s="128" t="n">
        <v>6250</v>
      </c>
      <c r="F58" s="129" t="s">
        <v>149</v>
      </c>
      <c r="G58" s="129"/>
    </row>
    <row r="59" customFormat="false" ht="24.95" hidden="false" customHeight="true" outlineLevel="0" collapsed="false">
      <c r="A59" s="125" t="n">
        <v>43531</v>
      </c>
      <c r="B59" s="125"/>
      <c r="C59" s="130" t="s">
        <v>150</v>
      </c>
      <c r="D59" s="127" t="s">
        <v>82</v>
      </c>
      <c r="E59" s="128" t="n">
        <v>2500</v>
      </c>
      <c r="F59" s="129" t="s">
        <v>151</v>
      </c>
      <c r="G59" s="129"/>
    </row>
    <row r="60" customFormat="false" ht="24.95" hidden="false" customHeight="true" outlineLevel="0" collapsed="false">
      <c r="A60" s="119" t="s">
        <v>152</v>
      </c>
      <c r="B60" s="120"/>
      <c r="C60" s="121" t="s">
        <v>153</v>
      </c>
      <c r="D60" s="122" t="s">
        <v>145</v>
      </c>
      <c r="E60" s="123" t="n">
        <f aca="false">AVERAGE(E61:E63)</f>
        <v>783.333333333333</v>
      </c>
      <c r="F60" s="124"/>
      <c r="G60" s="124"/>
    </row>
    <row r="61" customFormat="false" ht="24.95" hidden="false" customHeight="true" outlineLevel="0" collapsed="false">
      <c r="A61" s="125" t="n">
        <v>44097</v>
      </c>
      <c r="B61" s="125"/>
      <c r="C61" s="126" t="s">
        <v>154</v>
      </c>
      <c r="D61" s="127" t="s">
        <v>70</v>
      </c>
      <c r="E61" s="128" t="n">
        <v>1200</v>
      </c>
      <c r="F61" s="129" t="s">
        <v>155</v>
      </c>
      <c r="G61" s="129"/>
    </row>
    <row r="62" customFormat="false" ht="24.95" hidden="false" customHeight="true" outlineLevel="0" collapsed="false">
      <c r="A62" s="125" t="n">
        <v>44097</v>
      </c>
      <c r="B62" s="125"/>
      <c r="C62" s="130" t="s">
        <v>156</v>
      </c>
      <c r="D62" s="127" t="s">
        <v>70</v>
      </c>
      <c r="E62" s="128" t="n">
        <v>800</v>
      </c>
      <c r="F62" s="129" t="s">
        <v>157</v>
      </c>
      <c r="G62" s="129"/>
    </row>
    <row r="63" customFormat="false" ht="24.95" hidden="false" customHeight="true" outlineLevel="0" collapsed="false">
      <c r="A63" s="125" t="n">
        <v>43531</v>
      </c>
      <c r="B63" s="125"/>
      <c r="C63" s="130" t="s">
        <v>158</v>
      </c>
      <c r="D63" s="127" t="s">
        <v>70</v>
      </c>
      <c r="E63" s="128" t="n">
        <v>350</v>
      </c>
      <c r="F63" s="129" t="s">
        <v>159</v>
      </c>
      <c r="G63" s="129"/>
    </row>
    <row r="64" customFormat="false" ht="25.15" hidden="false" customHeight="true" outlineLevel="0" collapsed="false">
      <c r="A64" s="119" t="s">
        <v>160</v>
      </c>
      <c r="B64" s="120"/>
      <c r="C64" s="121" t="s">
        <v>161</v>
      </c>
      <c r="D64" s="122" t="s">
        <v>145</v>
      </c>
      <c r="E64" s="123" t="n">
        <f aca="false">AVERAGE(E65:E67)</f>
        <v>340.783333333333</v>
      </c>
      <c r="F64" s="124"/>
      <c r="G64" s="124"/>
    </row>
    <row r="65" customFormat="false" ht="25.15" hidden="false" customHeight="true" outlineLevel="0" collapsed="false">
      <c r="A65" s="125" t="n">
        <v>44097</v>
      </c>
      <c r="B65" s="125"/>
      <c r="C65" s="126" t="s">
        <v>162</v>
      </c>
      <c r="D65" s="127"/>
      <c r="E65" s="128" t="n">
        <v>296.88</v>
      </c>
      <c r="F65" s="129" t="s">
        <v>163</v>
      </c>
      <c r="G65" s="129"/>
    </row>
    <row r="66" customFormat="false" ht="25.15" hidden="false" customHeight="true" outlineLevel="0" collapsed="false">
      <c r="A66" s="125" t="n">
        <v>44097</v>
      </c>
      <c r="B66" s="125"/>
      <c r="C66" s="130" t="s">
        <v>164</v>
      </c>
      <c r="D66" s="127"/>
      <c r="E66" s="128" t="n">
        <v>449.9</v>
      </c>
      <c r="F66" s="129" t="s">
        <v>165</v>
      </c>
      <c r="G66" s="129"/>
    </row>
    <row r="67" customFormat="false" ht="25.15" hidden="false" customHeight="true" outlineLevel="0" collapsed="false">
      <c r="A67" s="131" t="n">
        <v>44097</v>
      </c>
      <c r="B67" s="131"/>
      <c r="C67" s="132" t="s">
        <v>166</v>
      </c>
      <c r="D67" s="133"/>
      <c r="E67" s="134" t="n">
        <v>275.57</v>
      </c>
      <c r="F67" s="135" t="s">
        <v>167</v>
      </c>
      <c r="G67" s="135"/>
    </row>
  </sheetData>
  <mergeCells count="42">
    <mergeCell ref="A1:B4"/>
    <mergeCell ref="C1:G1"/>
    <mergeCell ref="C2:G2"/>
    <mergeCell ref="C3:G3"/>
    <mergeCell ref="C4:G4"/>
    <mergeCell ref="B6:E6"/>
    <mergeCell ref="B15:C15"/>
    <mergeCell ref="B20:C20"/>
    <mergeCell ref="B24:C24"/>
    <mergeCell ref="B27:C27"/>
    <mergeCell ref="B28:G28"/>
    <mergeCell ref="B31:G31"/>
    <mergeCell ref="B33:G33"/>
    <mergeCell ref="B37:C37"/>
    <mergeCell ref="B40:C40"/>
    <mergeCell ref="B43:C43"/>
    <mergeCell ref="B46:C46"/>
    <mergeCell ref="B49:C49"/>
    <mergeCell ref="B54:E54"/>
    <mergeCell ref="A55:B55"/>
    <mergeCell ref="F55:G55"/>
    <mergeCell ref="F56:G56"/>
    <mergeCell ref="A57:B57"/>
    <mergeCell ref="F57:G57"/>
    <mergeCell ref="A58:B58"/>
    <mergeCell ref="F58:G58"/>
    <mergeCell ref="A59:B59"/>
    <mergeCell ref="F59:G59"/>
    <mergeCell ref="F60:G60"/>
    <mergeCell ref="A61:B61"/>
    <mergeCell ref="F61:G61"/>
    <mergeCell ref="A62:B62"/>
    <mergeCell ref="F62:G62"/>
    <mergeCell ref="A63:B63"/>
    <mergeCell ref="F63:G63"/>
    <mergeCell ref="F64:G64"/>
    <mergeCell ref="A65:B65"/>
    <mergeCell ref="F65:G65"/>
    <mergeCell ref="A66:B66"/>
    <mergeCell ref="F66:G66"/>
    <mergeCell ref="A67:B67"/>
    <mergeCell ref="F67:G6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53" man="true" max="16383" min="0"/>
    <brk id="67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136" width="14.7"/>
    <col collapsed="false" customWidth="true" hidden="false" outlineLevel="0" max="2" min="2" style="136" width="9.14"/>
    <col collapsed="false" customWidth="true" hidden="false" outlineLevel="0" max="3" min="3" style="136" width="11.71"/>
    <col collapsed="false" customWidth="true" hidden="false" outlineLevel="0" max="1025" min="4" style="136" width="9.14"/>
  </cols>
  <sheetData>
    <row r="1" customFormat="false" ht="15" hidden="false" customHeight="true" outlineLevel="0" collapsed="false">
      <c r="A1" s="137" t="s">
        <v>0</v>
      </c>
      <c r="B1" s="138" t="s">
        <v>1</v>
      </c>
      <c r="C1" s="138"/>
      <c r="D1" s="138"/>
      <c r="E1" s="138"/>
      <c r="F1" s="138"/>
      <c r="G1" s="138"/>
      <c r="H1" s="138"/>
      <c r="I1" s="138"/>
    </row>
    <row r="2" customFormat="false" ht="15" hidden="false" customHeight="true" outlineLevel="0" collapsed="false">
      <c r="A2" s="137"/>
      <c r="B2" s="139" t="s">
        <v>2</v>
      </c>
      <c r="C2" s="139"/>
      <c r="D2" s="139"/>
      <c r="E2" s="139"/>
      <c r="F2" s="139"/>
      <c r="G2" s="139"/>
      <c r="H2" s="139"/>
      <c r="I2" s="139"/>
    </row>
    <row r="3" customFormat="false" ht="15" hidden="false" customHeight="true" outlineLevel="0" collapsed="false">
      <c r="A3" s="137"/>
      <c r="B3" s="139" t="s">
        <v>3</v>
      </c>
      <c r="C3" s="139"/>
      <c r="D3" s="139"/>
      <c r="E3" s="139"/>
      <c r="F3" s="139"/>
      <c r="G3" s="139"/>
      <c r="H3" s="139"/>
      <c r="I3" s="139"/>
    </row>
    <row r="4" customFormat="false" ht="15.75" hidden="false" customHeight="true" outlineLevel="0" collapsed="false">
      <c r="A4" s="137"/>
      <c r="B4" s="140" t="s">
        <v>4</v>
      </c>
      <c r="C4" s="140"/>
      <c r="D4" s="140"/>
      <c r="E4" s="140"/>
      <c r="F4" s="140"/>
      <c r="G4" s="140"/>
      <c r="H4" s="140"/>
      <c r="I4" s="140"/>
    </row>
    <row r="5" customFormat="false" ht="15.75" hidden="false" customHeight="false" outlineLevel="0" collapsed="false"/>
    <row r="6" customFormat="false" ht="15.75" hidden="false" customHeight="false" outlineLevel="0" collapsed="false">
      <c r="A6" s="141" t="s">
        <v>168</v>
      </c>
      <c r="B6" s="142"/>
      <c r="C6" s="142"/>
      <c r="D6" s="142"/>
      <c r="E6" s="142"/>
      <c r="F6" s="142"/>
      <c r="G6" s="142"/>
      <c r="H6" s="142"/>
      <c r="I6" s="143"/>
    </row>
    <row r="7" customFormat="false" ht="15" hidden="false" customHeight="false" outlineLevel="0" collapsed="false">
      <c r="A7" s="18" t="s">
        <v>7</v>
      </c>
      <c r="B7" s="19"/>
      <c r="C7" s="144"/>
      <c r="D7" s="144"/>
      <c r="E7" s="144"/>
      <c r="F7" s="144"/>
      <c r="G7" s="144"/>
      <c r="H7" s="144"/>
      <c r="I7" s="145"/>
    </row>
    <row r="8" customFormat="false" ht="15" hidden="false" customHeight="false" outlineLevel="0" collapsed="false">
      <c r="A8" s="24" t="s">
        <v>8</v>
      </c>
      <c r="B8" s="25"/>
      <c r="C8" s="144"/>
      <c r="D8" s="144"/>
      <c r="E8" s="144"/>
      <c r="F8" s="144"/>
      <c r="G8" s="144"/>
      <c r="H8" s="144"/>
      <c r="I8" s="145"/>
    </row>
    <row r="9" customFormat="false" ht="15" hidden="false" customHeight="false" outlineLevel="0" collapsed="false">
      <c r="A9" s="24" t="s">
        <v>9</v>
      </c>
      <c r="B9" s="25"/>
      <c r="C9" s="144"/>
      <c r="D9" s="144"/>
      <c r="E9" s="144"/>
      <c r="F9" s="144"/>
      <c r="G9" s="144"/>
      <c r="H9" s="144"/>
      <c r="I9" s="145"/>
    </row>
    <row r="10" customFormat="false" ht="15" hidden="false" customHeight="false" outlineLevel="0" collapsed="false">
      <c r="A10" s="24" t="s">
        <v>10</v>
      </c>
      <c r="B10" s="27"/>
      <c r="C10" s="144"/>
      <c r="D10" s="144"/>
      <c r="E10" s="144"/>
      <c r="F10" s="144"/>
      <c r="G10" s="144"/>
      <c r="H10" s="144"/>
      <c r="I10" s="145"/>
    </row>
    <row r="11" customFormat="false" ht="15" hidden="false" customHeight="false" outlineLevel="0" collapsed="false">
      <c r="A11" s="24" t="str">
        <f aca="false">Orçamento!B12</f>
        <v>DATA DE EMISSÃO:</v>
      </c>
      <c r="B11" s="25"/>
      <c r="C11" s="144"/>
      <c r="D11" s="144"/>
      <c r="E11" s="144"/>
      <c r="F11" s="144"/>
      <c r="G11" s="144"/>
      <c r="H11" s="144"/>
      <c r="I11" s="145"/>
    </row>
    <row r="12" customFormat="false" ht="15.75" hidden="false" customHeight="false" outlineLevel="0" collapsed="false">
      <c r="A12" s="28" t="s">
        <v>169</v>
      </c>
      <c r="B12" s="29"/>
      <c r="C12" s="146"/>
      <c r="D12" s="146"/>
      <c r="E12" s="146"/>
      <c r="F12" s="146"/>
      <c r="G12" s="146"/>
      <c r="H12" s="146"/>
      <c r="I12" s="147"/>
    </row>
    <row r="13" customFormat="false" ht="15.75" hidden="false" customHeight="false" outlineLevel="0" collapsed="false">
      <c r="A13" s="148"/>
    </row>
    <row r="14" customFormat="false" ht="16.5" hidden="false" customHeight="true" outlineLevel="0" collapsed="false">
      <c r="A14" s="149" t="s">
        <v>170</v>
      </c>
      <c r="B14" s="149"/>
      <c r="C14" s="149"/>
      <c r="D14" s="149"/>
      <c r="E14" s="149"/>
      <c r="F14" s="149"/>
      <c r="G14" s="149"/>
      <c r="H14" s="149"/>
      <c r="I14" s="149"/>
    </row>
    <row r="15" customFormat="false" ht="3" hidden="false" customHeight="true" outlineLevel="0" collapsed="false">
      <c r="A15" s="150"/>
      <c r="B15" s="151"/>
      <c r="C15" s="151"/>
      <c r="D15" s="151"/>
      <c r="E15" s="151"/>
      <c r="F15" s="151"/>
      <c r="G15" s="151"/>
      <c r="H15" s="151"/>
      <c r="I15" s="152"/>
    </row>
    <row r="16" customFormat="false" ht="15.75" hidden="false" customHeight="true" outlineLevel="0" collapsed="false">
      <c r="A16" s="153" t="s">
        <v>171</v>
      </c>
      <c r="B16" s="153"/>
      <c r="C16" s="153"/>
      <c r="D16" s="153"/>
      <c r="E16" s="153"/>
      <c r="F16" s="153"/>
      <c r="G16" s="153"/>
      <c r="H16" s="153"/>
      <c r="I16" s="153"/>
    </row>
    <row r="17" customFormat="false" ht="15.75" hidden="false" customHeight="false" outlineLevel="0" collapsed="false">
      <c r="A17" s="154"/>
      <c r="B17" s="155"/>
      <c r="C17" s="155"/>
      <c r="D17" s="155"/>
      <c r="E17" s="155"/>
      <c r="F17" s="155"/>
      <c r="G17" s="155"/>
      <c r="H17" s="155"/>
      <c r="I17" s="156"/>
    </row>
    <row r="18" customFormat="false" ht="93.75" hidden="false" customHeight="true" outlineLevel="0" collapsed="false">
      <c r="A18" s="157" t="s">
        <v>172</v>
      </c>
      <c r="B18" s="157"/>
      <c r="C18" s="157"/>
      <c r="D18" s="157"/>
      <c r="E18" s="157"/>
      <c r="F18" s="157"/>
      <c r="G18" s="157"/>
      <c r="H18" s="157"/>
      <c r="I18" s="157"/>
    </row>
    <row r="19" customFormat="false" ht="15" hidden="false" customHeight="false" outlineLevel="0" collapsed="false">
      <c r="A19" s="158"/>
      <c r="B19" s="159"/>
      <c r="C19" s="159"/>
      <c r="D19" s="159"/>
      <c r="E19" s="159"/>
      <c r="F19" s="159"/>
      <c r="G19" s="159"/>
      <c r="H19" s="159"/>
      <c r="I19" s="160"/>
    </row>
    <row r="20" customFormat="false" ht="15.75" hidden="false" customHeight="true" outlineLevel="0" collapsed="false">
      <c r="A20" s="161" t="s">
        <v>173</v>
      </c>
      <c r="B20" s="161"/>
      <c r="C20" s="161"/>
      <c r="D20" s="161"/>
      <c r="E20" s="161"/>
      <c r="F20" s="161"/>
      <c r="G20" s="161"/>
      <c r="H20" s="161"/>
      <c r="I20" s="161"/>
    </row>
    <row r="21" customFormat="false" ht="3" hidden="false" customHeight="true" outlineLevel="0" collapsed="false">
      <c r="A21" s="162"/>
      <c r="B21" s="163"/>
      <c r="C21" s="163"/>
      <c r="D21" s="163"/>
      <c r="E21" s="163"/>
      <c r="F21" s="163"/>
      <c r="G21" s="163"/>
      <c r="H21" s="163"/>
      <c r="I21" s="164"/>
    </row>
    <row r="22" customFormat="false" ht="15" hidden="false" customHeight="false" outlineLevel="0" collapsed="false">
      <c r="A22" s="165" t="s">
        <v>174</v>
      </c>
      <c r="B22" s="166"/>
      <c r="C22" s="166"/>
      <c r="D22" s="167" t="s">
        <v>175</v>
      </c>
      <c r="E22" s="168" t="s">
        <v>176</v>
      </c>
      <c r="F22" s="168"/>
      <c r="G22" s="168"/>
      <c r="H22" s="168"/>
      <c r="I22" s="168"/>
    </row>
    <row r="23" customFormat="false" ht="15" hidden="false" customHeight="false" outlineLevel="0" collapsed="false">
      <c r="A23" s="165" t="s">
        <v>177</v>
      </c>
      <c r="B23" s="169"/>
      <c r="C23" s="169"/>
      <c r="D23" s="170"/>
      <c r="E23" s="168" t="s">
        <v>178</v>
      </c>
      <c r="F23" s="168"/>
      <c r="G23" s="168"/>
      <c r="H23" s="168"/>
      <c r="I23" s="168"/>
    </row>
    <row r="24" customFormat="false" ht="15" hidden="false" customHeight="false" outlineLevel="0" collapsed="false">
      <c r="A24" s="165" t="s">
        <v>179</v>
      </c>
      <c r="B24" s="169"/>
      <c r="C24" s="169"/>
      <c r="D24" s="170"/>
      <c r="E24" s="168" t="s">
        <v>180</v>
      </c>
      <c r="F24" s="168"/>
      <c r="G24" s="168"/>
      <c r="H24" s="168"/>
      <c r="I24" s="168"/>
    </row>
    <row r="25" customFormat="false" ht="15" hidden="false" customHeight="false" outlineLevel="0" collapsed="false">
      <c r="A25" s="165" t="s">
        <v>181</v>
      </c>
      <c r="B25" s="171"/>
      <c r="C25" s="171"/>
      <c r="D25" s="170"/>
      <c r="E25" s="168" t="s">
        <v>182</v>
      </c>
      <c r="F25" s="168"/>
      <c r="G25" s="168"/>
      <c r="H25" s="168"/>
      <c r="I25" s="168"/>
    </row>
    <row r="26" customFormat="false" ht="15" hidden="false" customHeight="false" outlineLevel="0" collapsed="false">
      <c r="A26" s="165" t="s">
        <v>183</v>
      </c>
      <c r="B26" s="171"/>
      <c r="C26" s="171"/>
      <c r="D26" s="170"/>
      <c r="E26" s="168" t="s">
        <v>184</v>
      </c>
      <c r="F26" s="168"/>
      <c r="G26" s="168"/>
      <c r="H26" s="168"/>
      <c r="I26" s="168"/>
    </row>
    <row r="27" customFormat="false" ht="15" hidden="false" customHeight="false" outlineLevel="0" collapsed="false">
      <c r="A27" s="165" t="s">
        <v>185</v>
      </c>
      <c r="B27" s="169"/>
      <c r="C27" s="169"/>
      <c r="D27" s="170"/>
      <c r="E27" s="168" t="s">
        <v>186</v>
      </c>
      <c r="F27" s="168"/>
      <c r="G27" s="168"/>
      <c r="H27" s="168"/>
      <c r="I27" s="168"/>
    </row>
    <row r="28" customFormat="false" ht="15.75" hidden="false" customHeight="false" outlineLevel="0" collapsed="false">
      <c r="A28" s="172" t="s">
        <v>187</v>
      </c>
      <c r="B28" s="173" t="s">
        <v>188</v>
      </c>
      <c r="C28" s="173"/>
      <c r="D28" s="174"/>
      <c r="E28" s="168" t="s">
        <v>189</v>
      </c>
      <c r="F28" s="168"/>
      <c r="G28" s="168"/>
      <c r="H28" s="168"/>
      <c r="I28" s="168"/>
    </row>
    <row r="29" customFormat="false" ht="17.25" hidden="false" customHeight="false" outlineLevel="0" collapsed="false">
      <c r="A29" s="175" t="s">
        <v>19</v>
      </c>
      <c r="B29" s="175"/>
      <c r="C29" s="175"/>
      <c r="D29" s="176" t="n">
        <f aca="false">(((1+(D23+D24+D25))*(1+D26)*(1+D27))/(1-D28))-1</f>
        <v>0</v>
      </c>
      <c r="E29" s="177"/>
      <c r="F29" s="144"/>
      <c r="G29" s="144"/>
      <c r="H29" s="144"/>
      <c r="I29" s="145"/>
    </row>
    <row r="30" customFormat="false" ht="18" hidden="false" customHeight="false" outlineLevel="0" collapsed="false">
      <c r="A30" s="178"/>
      <c r="B30" s="179"/>
      <c r="C30" s="180"/>
      <c r="D30" s="181"/>
      <c r="E30" s="182"/>
      <c r="F30" s="144"/>
      <c r="G30" s="144"/>
      <c r="H30" s="144"/>
      <c r="I30" s="145"/>
    </row>
    <row r="31" customFormat="false" ht="15" hidden="false" customHeight="false" outlineLevel="0" collapsed="false">
      <c r="A31" s="183" t="s">
        <v>190</v>
      </c>
      <c r="B31" s="184" t="s">
        <v>175</v>
      </c>
      <c r="C31" s="185"/>
      <c r="D31" s="186"/>
      <c r="E31" s="144"/>
      <c r="F31" s="144"/>
      <c r="G31" s="144"/>
      <c r="H31" s="144"/>
      <c r="I31" s="145"/>
    </row>
    <row r="32" customFormat="false" ht="15" hidden="false" customHeight="false" outlineLevel="0" collapsed="false">
      <c r="A32" s="187" t="s">
        <v>191</v>
      </c>
      <c r="B32" s="188"/>
      <c r="C32" s="185"/>
      <c r="D32" s="186"/>
      <c r="E32" s="144"/>
      <c r="F32" s="144"/>
      <c r="G32" s="144"/>
      <c r="H32" s="144"/>
      <c r="I32" s="145"/>
    </row>
    <row r="33" customFormat="false" ht="15" hidden="false" customHeight="false" outlineLevel="0" collapsed="false">
      <c r="A33" s="187" t="s">
        <v>192</v>
      </c>
      <c r="B33" s="188"/>
      <c r="C33" s="185"/>
      <c r="D33" s="186"/>
      <c r="E33" s="144"/>
      <c r="F33" s="144"/>
      <c r="G33" s="144"/>
      <c r="H33" s="144"/>
      <c r="I33" s="145"/>
    </row>
    <row r="34" customFormat="false" ht="15" hidden="false" customHeight="false" outlineLevel="0" collapsed="false">
      <c r="A34" s="187" t="s">
        <v>193</v>
      </c>
      <c r="B34" s="189"/>
      <c r="C34" s="185"/>
      <c r="D34" s="186"/>
      <c r="E34" s="144"/>
      <c r="F34" s="144"/>
      <c r="G34" s="144"/>
      <c r="H34" s="144"/>
      <c r="I34" s="145"/>
    </row>
    <row r="35" customFormat="false" ht="16.5" hidden="false" customHeight="false" outlineLevel="0" collapsed="false">
      <c r="A35" s="187" t="s">
        <v>194</v>
      </c>
      <c r="B35" s="190"/>
      <c r="C35" s="191"/>
      <c r="D35" s="186"/>
      <c r="E35" s="144"/>
      <c r="F35" s="144"/>
      <c r="G35" s="144"/>
      <c r="H35" s="144"/>
      <c r="I35" s="145"/>
    </row>
    <row r="36" customFormat="false" ht="15.75" hidden="false" customHeight="false" outlineLevel="0" collapsed="false">
      <c r="A36" s="192" t="s">
        <v>195</v>
      </c>
      <c r="B36" s="193" t="n">
        <f aca="false">SUM(B32:B35)</f>
        <v>0</v>
      </c>
      <c r="C36" s="194"/>
      <c r="D36" s="186"/>
      <c r="E36" s="144"/>
      <c r="F36" s="144"/>
      <c r="G36" s="144"/>
      <c r="H36" s="144"/>
      <c r="I36" s="145"/>
    </row>
    <row r="37" customFormat="false" ht="15" hidden="false" customHeight="false" outlineLevel="0" collapsed="false">
      <c r="A37" s="195"/>
      <c r="B37" s="194"/>
      <c r="C37" s="194"/>
      <c r="D37" s="186"/>
      <c r="E37" s="144"/>
      <c r="F37" s="144"/>
      <c r="G37" s="144"/>
      <c r="H37" s="144"/>
      <c r="I37" s="145"/>
    </row>
    <row r="38" customFormat="false" ht="15" hidden="false" customHeight="false" outlineLevel="0" collapsed="false">
      <c r="A38" s="196"/>
      <c r="B38" s="197"/>
      <c r="C38" s="197"/>
      <c r="D38" s="197"/>
      <c r="E38" s="197"/>
      <c r="F38" s="197"/>
      <c r="G38" s="144"/>
      <c r="H38" s="197"/>
      <c r="I38" s="145"/>
    </row>
    <row r="39" customFormat="false" ht="15.75" hidden="false" customHeight="false" outlineLevel="0" collapsed="false">
      <c r="A39" s="198" t="s">
        <v>196</v>
      </c>
      <c r="B39" s="198"/>
      <c r="C39" s="198"/>
      <c r="D39" s="198"/>
      <c r="E39" s="198"/>
      <c r="F39" s="198"/>
      <c r="G39" s="198"/>
      <c r="H39" s="198"/>
      <c r="I39" s="198"/>
    </row>
    <row r="40" customFormat="false" ht="15" hidden="false" customHeight="false" outlineLevel="0" collapsed="false">
      <c r="A40" s="178"/>
      <c r="B40" s="144"/>
      <c r="C40" s="144"/>
      <c r="D40" s="144"/>
      <c r="E40" s="144"/>
      <c r="F40" s="144"/>
      <c r="G40" s="144"/>
      <c r="H40" s="144"/>
      <c r="I40" s="145"/>
    </row>
    <row r="41" customFormat="false" ht="15.75" hidden="false" customHeight="true" outlineLevel="0" collapsed="false">
      <c r="A41" s="199"/>
      <c r="B41" s="199"/>
      <c r="C41" s="199"/>
      <c r="D41" s="199"/>
      <c r="E41" s="199"/>
      <c r="F41" s="199"/>
      <c r="G41" s="199"/>
      <c r="H41" s="199"/>
      <c r="I41" s="199"/>
    </row>
    <row r="42" customFormat="false" ht="15" hidden="false" customHeight="false" outlineLevel="0" collapsed="false">
      <c r="A42" s="199"/>
      <c r="B42" s="199"/>
      <c r="C42" s="199"/>
      <c r="D42" s="199"/>
      <c r="E42" s="199"/>
      <c r="F42" s="199"/>
      <c r="G42" s="199"/>
      <c r="H42" s="199"/>
      <c r="I42" s="199"/>
    </row>
    <row r="43" customFormat="false" ht="15.75" hidden="false" customHeight="false" outlineLevel="0" collapsed="false">
      <c r="A43" s="199"/>
      <c r="B43" s="199"/>
      <c r="C43" s="199"/>
      <c r="D43" s="199"/>
      <c r="E43" s="199"/>
      <c r="F43" s="199"/>
      <c r="G43" s="199"/>
      <c r="H43" s="199"/>
      <c r="I43" s="199"/>
    </row>
  </sheetData>
  <mergeCells count="20">
    <mergeCell ref="A1:A4"/>
    <mergeCell ref="B1:I1"/>
    <mergeCell ref="B2:I2"/>
    <mergeCell ref="B3:I3"/>
    <mergeCell ref="B4:I4"/>
    <mergeCell ref="A14:I14"/>
    <mergeCell ref="A16:I16"/>
    <mergeCell ref="A18:I18"/>
    <mergeCell ref="A20:I20"/>
    <mergeCell ref="E22:I22"/>
    <mergeCell ref="E23:I23"/>
    <mergeCell ref="E24:I24"/>
    <mergeCell ref="E25:I25"/>
    <mergeCell ref="E26:I26"/>
    <mergeCell ref="E27:I27"/>
    <mergeCell ref="B28:C28"/>
    <mergeCell ref="E28:I28"/>
    <mergeCell ref="A29:C29"/>
    <mergeCell ref="A39:I39"/>
    <mergeCell ref="A41:I43"/>
  </mergeCells>
  <conditionalFormatting sqref="D28 B37">
    <cfRule type="cellIs" priority="2" operator="equal" aboveAverage="0" equalAverage="0" bottom="0" percent="0" rank="0" text="" dxfId="0">
      <formula>0</formula>
    </cfRule>
  </conditionalFormatting>
  <conditionalFormatting sqref="D29:D30">
    <cfRule type="cellIs" priority="3" operator="equal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"FORA DO LIMITE !"</formula>
    </cfRule>
  </conditionalFormatting>
  <conditionalFormatting sqref="B35">
    <cfRule type="cellIs" priority="5" operator="equal" aboveAverage="0" equalAverage="0" bottom="0" percent="0" rank="0" text="" dxfId="3">
      <formula>"ERRO"</formula>
    </cfRule>
  </conditionalFormatting>
  <conditionalFormatting sqref="B36">
    <cfRule type="cellIs" priority="6" operator="equal" aboveAverage="0" equalAverage="0" bottom="0" percent="0" rank="0" text="" dxfId="4">
      <formula>"ERRO"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8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" activeCellId="0" sqref="B2"/>
    </sheetView>
  </sheetViews>
  <sheetFormatPr defaultRowHeight="15" outlineLevelRow="0" outlineLevelCol="0"/>
  <cols>
    <col collapsed="false" customWidth="true" hidden="false" outlineLevel="0" max="1" min="1" style="136" width="2.99"/>
    <col collapsed="false" customWidth="true" hidden="false" outlineLevel="0" max="2" min="2" style="200" width="18"/>
    <col collapsed="false" customWidth="true" hidden="false" outlineLevel="0" max="3" min="3" style="201" width="34"/>
    <col collapsed="false" customWidth="true" hidden="false" outlineLevel="0" max="4" min="4" style="202" width="15.29"/>
    <col collapsed="false" customWidth="true" hidden="false" outlineLevel="0" max="5" min="5" style="202" width="8.57"/>
    <col collapsed="false" customWidth="true" hidden="false" outlineLevel="0" max="6" min="6" style="202" width="15.86"/>
    <col collapsed="false" customWidth="true" hidden="false" outlineLevel="0" max="7" min="7" style="202" width="8.57"/>
    <col collapsed="false" customWidth="true" hidden="false" outlineLevel="0" max="8" min="8" style="202" width="15.86"/>
    <col collapsed="false" customWidth="true" hidden="false" outlineLevel="0" max="9" min="9" style="202" width="8.57"/>
    <col collapsed="false" customWidth="true" hidden="false" outlineLevel="0" max="10" min="10" style="202" width="15.86"/>
    <col collapsed="false" customWidth="true" hidden="false" outlineLevel="0" max="11" min="11" style="136" width="3.57"/>
    <col collapsed="false" customWidth="true" hidden="false" outlineLevel="0" max="1025" min="12" style="136" width="9.14"/>
  </cols>
  <sheetData>
    <row r="1" customFormat="false" ht="15.75" hidden="false" customHeight="false" outlineLevel="0" collapsed="false"/>
    <row r="2" s="203" customFormat="true" ht="20.1" hidden="false" customHeight="true" outlineLevel="0" collapsed="false">
      <c r="B2" s="137" t="s">
        <v>0</v>
      </c>
      <c r="C2" s="138" t="s">
        <v>1</v>
      </c>
      <c r="D2" s="138"/>
      <c r="E2" s="138"/>
      <c r="F2" s="138"/>
      <c r="G2" s="138"/>
      <c r="H2" s="138"/>
      <c r="I2" s="138"/>
      <c r="J2" s="138"/>
    </row>
    <row r="3" s="203" customFormat="true" ht="20.1" hidden="false" customHeight="true" outlineLevel="0" collapsed="false">
      <c r="B3" s="137"/>
      <c r="C3" s="139" t="s">
        <v>2</v>
      </c>
      <c r="D3" s="139"/>
      <c r="E3" s="139"/>
      <c r="F3" s="139"/>
      <c r="G3" s="139"/>
      <c r="H3" s="139"/>
      <c r="I3" s="139"/>
      <c r="J3" s="139"/>
    </row>
    <row r="4" s="203" customFormat="true" ht="20.1" hidden="false" customHeight="true" outlineLevel="0" collapsed="false">
      <c r="B4" s="137"/>
      <c r="C4" s="139" t="s">
        <v>3</v>
      </c>
      <c r="D4" s="139"/>
      <c r="E4" s="139"/>
      <c r="F4" s="139"/>
      <c r="G4" s="139"/>
      <c r="H4" s="139"/>
      <c r="I4" s="139"/>
      <c r="J4" s="139"/>
    </row>
    <row r="5" s="203" customFormat="true" ht="20.1" hidden="false" customHeight="true" outlineLevel="0" collapsed="false">
      <c r="B5" s="137"/>
      <c r="C5" s="140" t="s">
        <v>4</v>
      </c>
      <c r="D5" s="140"/>
      <c r="E5" s="140"/>
      <c r="F5" s="140"/>
      <c r="G5" s="140"/>
      <c r="H5" s="140"/>
      <c r="I5" s="140"/>
      <c r="J5" s="140"/>
    </row>
    <row r="6" s="203" customFormat="true" ht="20.1" hidden="false" customHeight="true" outlineLevel="0" collapsed="false">
      <c r="B6" s="204" t="s">
        <v>197</v>
      </c>
      <c r="C6" s="20"/>
      <c r="D6" s="20"/>
      <c r="E6" s="20"/>
      <c r="F6" s="20"/>
      <c r="G6" s="20"/>
      <c r="H6" s="20"/>
      <c r="I6" s="20"/>
      <c r="J6" s="10"/>
    </row>
    <row r="7" customFormat="false" ht="15" hidden="false" customHeight="true" outlineLevel="0" collapsed="false">
      <c r="A7" s="203"/>
      <c r="B7" s="205" t="s">
        <v>7</v>
      </c>
      <c r="C7" s="206"/>
      <c r="D7" s="207"/>
      <c r="E7" s="207"/>
      <c r="F7" s="207"/>
      <c r="G7" s="207"/>
      <c r="H7" s="207"/>
      <c r="I7" s="207"/>
      <c r="J7" s="208"/>
    </row>
    <row r="8" customFormat="false" ht="15" hidden="false" customHeight="true" outlineLevel="0" collapsed="false">
      <c r="A8" s="203"/>
      <c r="B8" s="24" t="s">
        <v>8</v>
      </c>
      <c r="C8" s="209"/>
      <c r="D8" s="210"/>
      <c r="E8" s="210"/>
      <c r="F8" s="210"/>
      <c r="G8" s="210"/>
      <c r="H8" s="210"/>
      <c r="I8" s="210"/>
      <c r="J8" s="211"/>
    </row>
    <row r="9" customFormat="false" ht="15" hidden="false" customHeight="true" outlineLevel="0" collapsed="false">
      <c r="A9" s="203"/>
      <c r="B9" s="24" t="s">
        <v>9</v>
      </c>
      <c r="C9" s="212"/>
      <c r="D9" s="210"/>
      <c r="E9" s="210"/>
      <c r="F9" s="210"/>
      <c r="G9" s="210"/>
      <c r="H9" s="210"/>
      <c r="I9" s="210"/>
      <c r="J9" s="211"/>
    </row>
    <row r="10" customFormat="false" ht="15" hidden="false" customHeight="true" outlineLevel="0" collapsed="false">
      <c r="A10" s="203"/>
      <c r="B10" s="24" t="s">
        <v>198</v>
      </c>
      <c r="C10" s="213"/>
      <c r="D10" s="210"/>
      <c r="E10" s="210"/>
      <c r="F10" s="210"/>
      <c r="G10" s="210"/>
      <c r="H10" s="210"/>
      <c r="I10" s="210"/>
      <c r="J10" s="211"/>
    </row>
    <row r="11" customFormat="false" ht="15" hidden="false" customHeight="true" outlineLevel="0" collapsed="false">
      <c r="A11" s="203"/>
      <c r="B11" s="24" t="str">
        <f aca="false">Orçamento!B12</f>
        <v>DATA DE EMISSÃO:</v>
      </c>
      <c r="C11" s="214"/>
      <c r="D11" s="214"/>
      <c r="E11" s="210"/>
      <c r="F11" s="210"/>
      <c r="G11" s="210"/>
      <c r="H11" s="210"/>
      <c r="I11" s="210"/>
      <c r="J11" s="211"/>
    </row>
    <row r="12" customFormat="false" ht="15" hidden="false" customHeight="true" outlineLevel="0" collapsed="false">
      <c r="A12" s="203"/>
      <c r="B12" s="28" t="str">
        <f aca="false">Orçamento!B13</f>
        <v>BASE DE DADOS: </v>
      </c>
      <c r="C12" s="215"/>
      <c r="D12" s="215"/>
      <c r="E12" s="216"/>
      <c r="F12" s="216"/>
      <c r="G12" s="216"/>
      <c r="H12" s="216"/>
      <c r="I12" s="216"/>
      <c r="J12" s="217"/>
    </row>
    <row r="13" customFormat="false" ht="15" hidden="false" customHeight="true" outlineLevel="0" collapsed="false">
      <c r="A13" s="203"/>
      <c r="B13" s="24"/>
      <c r="C13" s="218"/>
      <c r="D13" s="218"/>
      <c r="E13" s="219"/>
      <c r="F13" s="219"/>
      <c r="G13" s="219"/>
      <c r="H13" s="219"/>
      <c r="I13" s="219"/>
      <c r="J13" s="220"/>
    </row>
    <row r="14" customFormat="false" ht="15" hidden="false" customHeight="true" outlineLevel="0" collapsed="false">
      <c r="A14" s="203"/>
      <c r="B14" s="221" t="s">
        <v>199</v>
      </c>
      <c r="C14" s="221"/>
      <c r="D14" s="221"/>
      <c r="E14" s="221"/>
      <c r="F14" s="221"/>
      <c r="G14" s="221"/>
      <c r="H14" s="221"/>
      <c r="I14" s="221"/>
      <c r="J14" s="221"/>
    </row>
    <row r="15" customFormat="false" ht="15" hidden="false" customHeight="true" outlineLevel="0" collapsed="false">
      <c r="A15" s="203"/>
      <c r="B15" s="221"/>
      <c r="C15" s="221"/>
      <c r="D15" s="221"/>
      <c r="E15" s="221"/>
      <c r="F15" s="221"/>
      <c r="G15" s="221"/>
      <c r="H15" s="221"/>
      <c r="I15" s="221"/>
      <c r="J15" s="221"/>
    </row>
    <row r="16" customFormat="false" ht="15" hidden="false" customHeight="true" outlineLevel="0" collapsed="false">
      <c r="A16" s="203"/>
      <c r="B16" s="24"/>
      <c r="C16" s="218"/>
      <c r="D16" s="218"/>
      <c r="E16" s="219"/>
      <c r="F16" s="219"/>
      <c r="G16" s="219"/>
      <c r="H16" s="219"/>
      <c r="I16" s="219"/>
      <c r="J16" s="220"/>
    </row>
    <row r="17" customFormat="false" ht="15" hidden="false" customHeight="true" outlineLevel="0" collapsed="false">
      <c r="A17" s="203"/>
      <c r="B17" s="222" t="s">
        <v>13</v>
      </c>
      <c r="C17" s="223" t="s">
        <v>15</v>
      </c>
      <c r="D17" s="224" t="s">
        <v>200</v>
      </c>
      <c r="E17" s="225" t="s">
        <v>201</v>
      </c>
      <c r="F17" s="225"/>
      <c r="G17" s="225" t="s">
        <v>202</v>
      </c>
      <c r="H17" s="225"/>
      <c r="I17" s="226" t="s">
        <v>203</v>
      </c>
      <c r="J17" s="226"/>
    </row>
    <row r="18" customFormat="false" ht="15" hidden="false" customHeight="false" outlineLevel="0" collapsed="false">
      <c r="B18" s="222"/>
      <c r="C18" s="223"/>
      <c r="D18" s="224"/>
      <c r="E18" s="227" t="s">
        <v>175</v>
      </c>
      <c r="F18" s="227" t="s">
        <v>204</v>
      </c>
      <c r="G18" s="227" t="s">
        <v>175</v>
      </c>
      <c r="H18" s="227" t="s">
        <v>204</v>
      </c>
      <c r="I18" s="227" t="s">
        <v>175</v>
      </c>
      <c r="J18" s="228" t="s">
        <v>204</v>
      </c>
    </row>
    <row r="19" customFormat="false" ht="20.1" hidden="false" customHeight="true" outlineLevel="0" collapsed="false">
      <c r="B19" s="229" t="s">
        <v>205</v>
      </c>
      <c r="C19" s="230"/>
      <c r="D19" s="231" t="n">
        <f aca="false">SUM(D20:D28)</f>
        <v>0</v>
      </c>
      <c r="E19" s="232" t="e">
        <f aca="false">F19/D19</f>
        <v>#DIV/0!</v>
      </c>
      <c r="F19" s="233" t="n">
        <f aca="false">SUM(F20:F28)</f>
        <v>0</v>
      </c>
      <c r="G19" s="232" t="e">
        <f aca="false">H19/D19</f>
        <v>#DIV/0!</v>
      </c>
      <c r="H19" s="233" t="n">
        <f aca="false">SUM(H20:H28)</f>
        <v>0</v>
      </c>
      <c r="I19" s="232" t="e">
        <f aca="false">J19/D19</f>
        <v>#DIV/0!</v>
      </c>
      <c r="J19" s="234" t="n">
        <f aca="false">SUM(J20:J28)</f>
        <v>0</v>
      </c>
    </row>
    <row r="20" customFormat="false" ht="20.1" hidden="false" customHeight="true" outlineLevel="0" collapsed="false">
      <c r="B20" s="229" t="n">
        <v>1</v>
      </c>
      <c r="C20" s="235" t="s">
        <v>20</v>
      </c>
      <c r="D20" s="231" t="n">
        <f aca="false">Orçamento!H16*(1+BDI!D29)</f>
        <v>0</v>
      </c>
      <c r="E20" s="236" t="n">
        <v>0.5</v>
      </c>
      <c r="F20" s="237" t="n">
        <f aca="false">D20*E20</f>
        <v>0</v>
      </c>
      <c r="G20" s="236" t="n">
        <v>0.5</v>
      </c>
      <c r="H20" s="237" t="n">
        <f aca="false">G20*D20</f>
        <v>0</v>
      </c>
      <c r="I20" s="236" t="e">
        <f aca="false">J20/D20</f>
        <v>#DIV/0!</v>
      </c>
      <c r="J20" s="238" t="n">
        <v>0</v>
      </c>
      <c r="K20" s="239"/>
      <c r="L20" s="240" t="e">
        <f aca="false">I20+G20+E20</f>
        <v>#DIV/0!</v>
      </c>
    </row>
    <row r="21" customFormat="false" ht="20.1" hidden="false" customHeight="true" outlineLevel="0" collapsed="false">
      <c r="B21" s="229" t="n">
        <v>2</v>
      </c>
      <c r="C21" s="235" t="s">
        <v>39</v>
      </c>
      <c r="D21" s="231" t="n">
        <f aca="false">Orçamento!H24*(1+BDI!D29)</f>
        <v>0</v>
      </c>
      <c r="E21" s="241" t="n">
        <v>0.33</v>
      </c>
      <c r="F21" s="237" t="n">
        <f aca="false">D21*E21</f>
        <v>0</v>
      </c>
      <c r="G21" s="241" t="n">
        <v>0.33</v>
      </c>
      <c r="H21" s="237" t="n">
        <f aca="false">G21*D21</f>
        <v>0</v>
      </c>
      <c r="I21" s="241" t="n">
        <v>0.34</v>
      </c>
      <c r="J21" s="238" t="n">
        <f aca="false">I21*D21</f>
        <v>0</v>
      </c>
    </row>
    <row r="22" customFormat="false" ht="20.1" hidden="false" customHeight="true" outlineLevel="0" collapsed="false">
      <c r="B22" s="229" t="n">
        <v>3</v>
      </c>
      <c r="C22" s="235" t="s">
        <v>206</v>
      </c>
      <c r="D22" s="231" t="n">
        <f aca="false">Orçamento!H26*(1+BDI!D29)</f>
        <v>0</v>
      </c>
      <c r="E22" s="241" t="n">
        <v>0.33</v>
      </c>
      <c r="F22" s="237" t="n">
        <f aca="false">D22*E22</f>
        <v>0</v>
      </c>
      <c r="G22" s="241" t="n">
        <v>0.33</v>
      </c>
      <c r="H22" s="237" t="n">
        <f aca="false">G22*D22</f>
        <v>0</v>
      </c>
      <c r="I22" s="241" t="n">
        <v>0.34</v>
      </c>
      <c r="J22" s="238" t="n">
        <f aca="false">I22*D22</f>
        <v>0</v>
      </c>
    </row>
    <row r="23" customFormat="false" ht="20.1" hidden="false" customHeight="true" outlineLevel="0" collapsed="false">
      <c r="B23" s="229" t="n">
        <v>4</v>
      </c>
      <c r="C23" s="235" t="s">
        <v>207</v>
      </c>
      <c r="D23" s="231" t="n">
        <f aca="false">Orçamento!H30*(1+BDI!D29)</f>
        <v>0</v>
      </c>
      <c r="E23" s="241" t="s">
        <v>208</v>
      </c>
      <c r="F23" s="241" t="s">
        <v>208</v>
      </c>
      <c r="G23" s="241" t="s">
        <v>208</v>
      </c>
      <c r="H23" s="241" t="s">
        <v>208</v>
      </c>
      <c r="I23" s="241" t="n">
        <v>1</v>
      </c>
      <c r="J23" s="238" t="n">
        <f aca="false">I23*D23</f>
        <v>0</v>
      </c>
    </row>
    <row r="24" customFormat="false" ht="20.1" hidden="false" customHeight="true" outlineLevel="0" collapsed="false">
      <c r="B24" s="229" t="n">
        <v>5</v>
      </c>
      <c r="C24" s="235" t="s">
        <v>209</v>
      </c>
      <c r="D24" s="231" t="n">
        <f aca="false">Orçamento!H32*(1+BDI!D29)</f>
        <v>0</v>
      </c>
      <c r="E24" s="241" t="n">
        <v>0.3</v>
      </c>
      <c r="F24" s="237" t="n">
        <f aca="false">D24*E24</f>
        <v>0</v>
      </c>
      <c r="G24" s="241" t="n">
        <v>0.7</v>
      </c>
      <c r="H24" s="237" t="n">
        <f aca="false">G24*D24</f>
        <v>0</v>
      </c>
      <c r="I24" s="241" t="s">
        <v>208</v>
      </c>
      <c r="J24" s="242" t="s">
        <v>208</v>
      </c>
    </row>
    <row r="25" customFormat="false" ht="24" hidden="false" customHeight="false" outlineLevel="0" collapsed="false">
      <c r="B25" s="229" t="n">
        <v>6</v>
      </c>
      <c r="C25" s="235" t="s">
        <v>210</v>
      </c>
      <c r="D25" s="231" t="n">
        <f aca="false">Orçamento!H34*(1+BDI!D29)</f>
        <v>0</v>
      </c>
      <c r="E25" s="241" t="n">
        <v>0.33</v>
      </c>
      <c r="F25" s="237" t="n">
        <f aca="false">D25*E25</f>
        <v>0</v>
      </c>
      <c r="G25" s="241" t="n">
        <v>0.33</v>
      </c>
      <c r="H25" s="237" t="n">
        <f aca="false">G25*D25</f>
        <v>0</v>
      </c>
      <c r="I25" s="241" t="n">
        <v>0.34</v>
      </c>
      <c r="J25" s="238" t="n">
        <f aca="false">I25*D25</f>
        <v>0</v>
      </c>
    </row>
    <row r="26" customFormat="false" ht="20.1" hidden="false" customHeight="true" outlineLevel="0" collapsed="false">
      <c r="B26" s="229" t="n">
        <v>7</v>
      </c>
      <c r="C26" s="235" t="s">
        <v>211</v>
      </c>
      <c r="D26" s="231" t="n">
        <f aca="false">Orçamento!H36*(1+BDI!D29)</f>
        <v>0</v>
      </c>
      <c r="E26" s="241" t="n">
        <v>0.33</v>
      </c>
      <c r="F26" s="237" t="n">
        <f aca="false">D26*E26</f>
        <v>0</v>
      </c>
      <c r="G26" s="241" t="n">
        <v>0.33</v>
      </c>
      <c r="H26" s="237" t="n">
        <f aca="false">G26*D26</f>
        <v>0</v>
      </c>
      <c r="I26" s="241" t="n">
        <v>0.34</v>
      </c>
      <c r="J26" s="238" t="n">
        <f aca="false">I26*D26</f>
        <v>0</v>
      </c>
    </row>
    <row r="27" customFormat="false" ht="20.1" hidden="false" customHeight="true" outlineLevel="0" collapsed="false">
      <c r="B27" s="229" t="n">
        <v>8</v>
      </c>
      <c r="C27" s="235" t="s">
        <v>64</v>
      </c>
      <c r="D27" s="231" t="n">
        <f aca="false">Orçamento!H39*(1+BDI!D29)</f>
        <v>0</v>
      </c>
      <c r="E27" s="241" t="s">
        <v>208</v>
      </c>
      <c r="F27" s="241" t="s">
        <v>208</v>
      </c>
      <c r="G27" s="241" t="s">
        <v>208</v>
      </c>
      <c r="H27" s="241" t="s">
        <v>208</v>
      </c>
      <c r="I27" s="241" t="n">
        <v>1</v>
      </c>
      <c r="J27" s="238" t="n">
        <f aca="false">I27*D27</f>
        <v>0</v>
      </c>
    </row>
    <row r="28" customFormat="false" ht="20.1" hidden="false" customHeight="true" outlineLevel="0" collapsed="false">
      <c r="B28" s="229" t="n">
        <v>9</v>
      </c>
      <c r="C28" s="235" t="s">
        <v>212</v>
      </c>
      <c r="D28" s="231" t="n">
        <f aca="false">Orçamento!H44*(1+BDI!D29)</f>
        <v>0</v>
      </c>
      <c r="E28" s="241" t="n">
        <v>0.35</v>
      </c>
      <c r="F28" s="237" t="n">
        <f aca="false">D28*E28</f>
        <v>0</v>
      </c>
      <c r="G28" s="241" t="n">
        <v>0.35</v>
      </c>
      <c r="H28" s="237" t="n">
        <f aca="false">G28*D28</f>
        <v>0</v>
      </c>
      <c r="I28" s="241" t="n">
        <v>0.3</v>
      </c>
      <c r="J28" s="238" t="n">
        <f aca="false">I28*D28</f>
        <v>0</v>
      </c>
    </row>
    <row r="29" customFormat="false" ht="15.75" hidden="false" customHeight="false" outlineLevel="0" collapsed="false">
      <c r="B29" s="243"/>
      <c r="C29" s="244"/>
      <c r="D29" s="244"/>
      <c r="E29" s="244"/>
      <c r="F29" s="244"/>
      <c r="G29" s="244"/>
      <c r="H29" s="244"/>
      <c r="I29" s="244"/>
      <c r="J29" s="245"/>
    </row>
    <row r="30" customFormat="false" ht="15" hidden="false" customHeight="false" outlineLevel="0" collapsed="false">
      <c r="B30" s="246"/>
      <c r="C30" s="246"/>
      <c r="D30" s="246"/>
      <c r="E30" s="246"/>
      <c r="F30" s="246"/>
      <c r="G30" s="246"/>
      <c r="H30" s="246"/>
      <c r="I30" s="246"/>
      <c r="J30" s="246"/>
    </row>
    <row r="31" s="247" customFormat="true" ht="14.25" hidden="false" customHeight="true" outlineLevel="0" collapsed="false">
      <c r="B31" s="248"/>
      <c r="C31" s="249"/>
      <c r="D31" s="249"/>
      <c r="E31" s="250"/>
      <c r="F31" s="250"/>
      <c r="G31" s="250"/>
      <c r="H31" s="250"/>
      <c r="I31" s="250"/>
      <c r="J31" s="250"/>
    </row>
    <row r="32" s="247" customFormat="true" ht="14.25" hidden="false" customHeight="true" outlineLevel="0" collapsed="false">
      <c r="B32" s="248"/>
      <c r="C32" s="249"/>
      <c r="D32" s="249"/>
      <c r="E32" s="250"/>
      <c r="F32" s="250"/>
      <c r="G32" s="250"/>
      <c r="H32" s="250"/>
      <c r="I32" s="250"/>
      <c r="J32" s="250"/>
    </row>
    <row r="33" customFormat="false" ht="15" hidden="false" customHeight="false" outlineLevel="0" collapsed="false">
      <c r="C33" s="251"/>
      <c r="E33" s="252"/>
      <c r="F33" s="252"/>
      <c r="G33" s="252"/>
      <c r="H33" s="252"/>
      <c r="I33" s="252"/>
      <c r="J33" s="252"/>
    </row>
    <row r="34" s="247" customFormat="true" ht="14.25" hidden="false" customHeight="true" outlineLevel="0" collapsed="false">
      <c r="B34" s="248"/>
      <c r="C34" s="249"/>
      <c r="D34" s="249"/>
      <c r="E34" s="253"/>
      <c r="F34" s="253"/>
      <c r="G34" s="253"/>
      <c r="H34" s="253"/>
      <c r="I34" s="253"/>
      <c r="J34" s="253"/>
    </row>
    <row r="35" customFormat="false" ht="14.25" hidden="false" customHeight="true" outlineLevel="0" collapsed="false">
      <c r="A35" s="247"/>
      <c r="B35" s="248"/>
      <c r="C35" s="249"/>
      <c r="D35" s="249"/>
      <c r="E35" s="253"/>
      <c r="F35" s="250"/>
      <c r="G35" s="253"/>
      <c r="H35" s="250"/>
      <c r="I35" s="253"/>
      <c r="J35" s="250"/>
    </row>
    <row r="37" customFormat="false" ht="15" hidden="false" customHeight="false" outlineLevel="0" collapsed="false">
      <c r="D37" s="254"/>
    </row>
    <row r="38" customFormat="false" ht="15" hidden="false" customHeight="false" outlineLevel="0" collapsed="false">
      <c r="D38" s="255"/>
    </row>
  </sheetData>
  <autoFilter ref="B18:D32"/>
  <mergeCells count="12">
    <mergeCell ref="B2:B5"/>
    <mergeCell ref="C2:J2"/>
    <mergeCell ref="C3:J3"/>
    <mergeCell ref="C4:J4"/>
    <mergeCell ref="C5:J5"/>
    <mergeCell ref="B14:J15"/>
    <mergeCell ref="B17:B18"/>
    <mergeCell ref="C17:C18"/>
    <mergeCell ref="D17:D18"/>
    <mergeCell ref="E17:F17"/>
    <mergeCell ref="G17:H17"/>
    <mergeCell ref="I17:J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9"/>
  <sheetViews>
    <sheetView showFormulas="false" showGridLines="false" showRowColHeaders="true" showZeros="false" rightToLeft="false" tabSelected="true" showOutlineSymbols="true" defaultGridColor="true" view="pageBreakPreview" topLeftCell="A1" colorId="64" zoomScale="100" zoomScaleNormal="100" zoomScalePageLayoutView="100" workbookViewId="0">
      <selection pane="topLeft" activeCell="B63" activeCellId="0" sqref="B63"/>
    </sheetView>
  </sheetViews>
  <sheetFormatPr defaultRowHeight="14.25" outlineLevelRow="0" outlineLevelCol="0"/>
  <cols>
    <col collapsed="false" customWidth="true" hidden="false" outlineLevel="0" max="1" min="1" style="256" width="22.14"/>
    <col collapsed="false" customWidth="true" hidden="false" outlineLevel="0" max="2" min="2" style="256" width="68"/>
    <col collapsed="false" customWidth="true" hidden="false" outlineLevel="0" max="3" min="3" style="257" width="20.42"/>
    <col collapsed="false" customWidth="true" hidden="false" outlineLevel="0" max="4" min="4" style="258" width="12.57"/>
    <col collapsed="false" customWidth="true" hidden="false" outlineLevel="0" max="256" min="5" style="259" width="12.57"/>
    <col collapsed="false" customWidth="true" hidden="false" outlineLevel="0" max="257" min="257" style="259" width="10.58"/>
    <col collapsed="false" customWidth="true" hidden="false" outlineLevel="0" max="258" min="258" style="259" width="63.86"/>
    <col collapsed="false" customWidth="true" hidden="false" outlineLevel="0" max="259" min="259" style="259" width="13.01"/>
    <col collapsed="false" customWidth="true" hidden="false" outlineLevel="0" max="512" min="260" style="259" width="12.57"/>
    <col collapsed="false" customWidth="true" hidden="false" outlineLevel="0" max="513" min="513" style="259" width="10.58"/>
    <col collapsed="false" customWidth="true" hidden="false" outlineLevel="0" max="514" min="514" style="259" width="63.86"/>
    <col collapsed="false" customWidth="true" hidden="false" outlineLevel="0" max="515" min="515" style="259" width="13.01"/>
    <col collapsed="false" customWidth="true" hidden="false" outlineLevel="0" max="768" min="516" style="259" width="12.57"/>
    <col collapsed="false" customWidth="true" hidden="false" outlineLevel="0" max="769" min="769" style="259" width="10.58"/>
    <col collapsed="false" customWidth="true" hidden="false" outlineLevel="0" max="770" min="770" style="259" width="63.86"/>
    <col collapsed="false" customWidth="true" hidden="false" outlineLevel="0" max="771" min="771" style="259" width="13.01"/>
    <col collapsed="false" customWidth="true" hidden="false" outlineLevel="0" max="1025" min="772" style="259" width="12.57"/>
  </cols>
  <sheetData>
    <row r="1" s="263" customFormat="true" ht="12.8" hidden="false" customHeight="true" outlineLevel="0" collapsed="false">
      <c r="A1" s="260" t="s">
        <v>213</v>
      </c>
      <c r="B1" s="260"/>
      <c r="C1" s="260"/>
      <c r="D1" s="261"/>
      <c r="E1" s="262"/>
      <c r="F1" s="262"/>
    </row>
    <row r="2" s="263" customFormat="true" ht="15" hidden="false" customHeight="true" outlineLevel="0" collapsed="false">
      <c r="A2" s="260" t="s">
        <v>0</v>
      </c>
      <c r="B2" s="264" t="s">
        <v>1</v>
      </c>
      <c r="C2" s="264"/>
      <c r="D2" s="261"/>
      <c r="E2" s="262"/>
      <c r="F2" s="262"/>
    </row>
    <row r="3" s="263" customFormat="true" ht="15" hidden="false" customHeight="true" outlineLevel="0" collapsed="false">
      <c r="A3" s="260"/>
      <c r="B3" s="265" t="s">
        <v>2</v>
      </c>
      <c r="C3" s="265"/>
      <c r="D3" s="261"/>
      <c r="E3" s="262"/>
      <c r="F3" s="262"/>
    </row>
    <row r="4" s="263" customFormat="true" ht="15" hidden="false" customHeight="true" outlineLevel="0" collapsed="false">
      <c r="A4" s="260"/>
      <c r="B4" s="265" t="s">
        <v>3</v>
      </c>
      <c r="C4" s="265"/>
      <c r="D4" s="261"/>
      <c r="E4" s="262"/>
      <c r="F4" s="262"/>
    </row>
    <row r="5" s="263" customFormat="true" ht="15" hidden="false" customHeight="true" outlineLevel="0" collapsed="false">
      <c r="A5" s="260"/>
      <c r="B5" s="266" t="s">
        <v>4</v>
      </c>
      <c r="C5" s="266"/>
      <c r="D5" s="261"/>
      <c r="E5" s="262"/>
      <c r="F5" s="262"/>
    </row>
    <row r="6" s="263" customFormat="true" ht="9.95" hidden="false" customHeight="true" outlineLevel="0" collapsed="false">
      <c r="A6" s="267"/>
      <c r="B6" s="267"/>
      <c r="C6" s="267"/>
      <c r="D6" s="261"/>
      <c r="E6" s="262"/>
      <c r="F6" s="262"/>
    </row>
    <row r="7" s="263" customFormat="true" ht="15" hidden="false" customHeight="true" outlineLevel="0" collapsed="false">
      <c r="A7" s="72" t="s">
        <v>214</v>
      </c>
      <c r="B7" s="268"/>
      <c r="C7" s="269"/>
      <c r="D7" s="261"/>
      <c r="E7" s="262"/>
      <c r="F7" s="262"/>
    </row>
    <row r="8" s="263" customFormat="true" ht="15" hidden="false" customHeight="true" outlineLevel="0" collapsed="false">
      <c r="A8" s="205" t="s">
        <v>7</v>
      </c>
      <c r="B8" s="270"/>
      <c r="C8" s="271"/>
      <c r="D8" s="261"/>
      <c r="E8" s="262"/>
      <c r="F8" s="262"/>
    </row>
    <row r="9" customFormat="false" ht="15" hidden="false" customHeight="true" outlineLevel="0" collapsed="false">
      <c r="A9" s="24" t="s">
        <v>8</v>
      </c>
      <c r="B9" s="267"/>
      <c r="C9" s="272"/>
      <c r="D9" s="261"/>
      <c r="E9" s="262"/>
      <c r="F9" s="262"/>
    </row>
    <row r="10" customFormat="false" ht="15" hidden="false" customHeight="true" outlineLevel="0" collapsed="false">
      <c r="A10" s="24" t="s">
        <v>9</v>
      </c>
      <c r="B10" s="267"/>
      <c r="C10" s="272"/>
      <c r="D10" s="261"/>
      <c r="E10" s="262"/>
      <c r="F10" s="262"/>
    </row>
    <row r="11" customFormat="false" ht="15" hidden="false" customHeight="true" outlineLevel="0" collapsed="false">
      <c r="A11" s="24" t="s">
        <v>198</v>
      </c>
      <c r="B11" s="273" t="n">
        <f aca="false">BDI!D29</f>
        <v>0</v>
      </c>
      <c r="C11" s="272"/>
      <c r="D11" s="261"/>
      <c r="E11" s="262"/>
      <c r="F11" s="262"/>
    </row>
    <row r="12" customFormat="false" ht="15" hidden="false" customHeight="true" outlineLevel="0" collapsed="false">
      <c r="A12" s="24" t="str">
        <f aca="false">Orçamento!B12</f>
        <v>DATA DE EMISSÃO:</v>
      </c>
      <c r="B12" s="267"/>
      <c r="C12" s="272"/>
      <c r="D12" s="261"/>
      <c r="E12" s="262"/>
      <c r="F12" s="262"/>
    </row>
    <row r="13" customFormat="false" ht="15" hidden="false" customHeight="true" outlineLevel="0" collapsed="false">
      <c r="A13" s="28" t="str">
        <f aca="false">Orçamento!B13</f>
        <v>BASE DE DADOS: </v>
      </c>
      <c r="B13" s="274"/>
      <c r="C13" s="275"/>
      <c r="D13" s="261"/>
      <c r="E13" s="262"/>
      <c r="F13" s="262"/>
    </row>
    <row r="14" s="279" customFormat="true" ht="30" hidden="false" customHeight="true" outlineLevel="0" collapsed="false">
      <c r="A14" s="276" t="s">
        <v>215</v>
      </c>
      <c r="B14" s="276"/>
      <c r="C14" s="276"/>
      <c r="D14" s="277"/>
      <c r="E14" s="278"/>
      <c r="F14" s="278"/>
    </row>
    <row r="15" s="263" customFormat="true" ht="9.95" hidden="false" customHeight="true" outlineLevel="0" collapsed="false">
      <c r="A15" s="280"/>
      <c r="B15" s="280"/>
      <c r="C15" s="280"/>
      <c r="D15" s="281"/>
      <c r="E15" s="282"/>
      <c r="F15" s="282"/>
    </row>
    <row r="16" customFormat="false" ht="15" hidden="false" customHeight="true" outlineLevel="0" collapsed="false">
      <c r="A16" s="283" t="s">
        <v>13</v>
      </c>
      <c r="B16" s="284" t="s">
        <v>216</v>
      </c>
      <c r="C16" s="285" t="s">
        <v>175</v>
      </c>
      <c r="D16" s="281"/>
      <c r="E16" s="282"/>
      <c r="F16" s="282"/>
    </row>
    <row r="17" customFormat="false" ht="15" hidden="false" customHeight="false" outlineLevel="0" collapsed="false">
      <c r="A17" s="283"/>
      <c r="B17" s="284"/>
      <c r="C17" s="285"/>
      <c r="D17" s="281"/>
      <c r="E17" s="282"/>
      <c r="F17" s="282"/>
    </row>
    <row r="18" s="291" customFormat="true" ht="14.25" hidden="false" customHeight="false" outlineLevel="0" collapsed="false">
      <c r="A18" s="286"/>
      <c r="B18" s="287"/>
      <c r="C18" s="288"/>
      <c r="D18" s="289"/>
      <c r="E18" s="290"/>
      <c r="F18" s="290"/>
    </row>
    <row r="19" s="297" customFormat="true" ht="15" hidden="false" customHeight="false" outlineLevel="0" collapsed="false">
      <c r="A19" s="292" t="s">
        <v>217</v>
      </c>
      <c r="B19" s="293" t="s">
        <v>218</v>
      </c>
      <c r="C19" s="294" t="n">
        <v>0</v>
      </c>
      <c r="D19" s="295"/>
      <c r="E19" s="296"/>
      <c r="F19" s="296"/>
    </row>
    <row r="20" customFormat="false" ht="15" hidden="false" customHeight="false" outlineLevel="0" collapsed="false">
      <c r="A20" s="298"/>
      <c r="B20" s="293" t="s">
        <v>219</v>
      </c>
      <c r="C20" s="288"/>
      <c r="D20" s="295"/>
      <c r="E20" s="296"/>
      <c r="F20" s="296"/>
    </row>
    <row r="21" customFormat="false" ht="15" hidden="false" customHeight="false" outlineLevel="0" collapsed="false">
      <c r="A21" s="298"/>
      <c r="B21" s="293" t="s">
        <v>220</v>
      </c>
      <c r="C21" s="288"/>
      <c r="D21" s="295"/>
      <c r="E21" s="296"/>
      <c r="F21" s="296"/>
    </row>
    <row r="22" s="301" customFormat="true" ht="15" hidden="false" customHeight="false" outlineLevel="0" collapsed="false">
      <c r="A22" s="298"/>
      <c r="B22" s="293" t="s">
        <v>221</v>
      </c>
      <c r="C22" s="288"/>
      <c r="D22" s="299"/>
      <c r="E22" s="300"/>
      <c r="F22" s="300"/>
    </row>
    <row r="23" s="301" customFormat="true" ht="15" hidden="false" customHeight="false" outlineLevel="0" collapsed="false">
      <c r="A23" s="298"/>
      <c r="B23" s="293" t="s">
        <v>222</v>
      </c>
      <c r="C23" s="288"/>
      <c r="D23" s="299"/>
      <c r="E23" s="300"/>
      <c r="F23" s="300"/>
    </row>
    <row r="24" s="304" customFormat="true" ht="15" hidden="false" customHeight="false" outlineLevel="0" collapsed="false">
      <c r="A24" s="298"/>
      <c r="B24" s="293" t="s">
        <v>223</v>
      </c>
      <c r="C24" s="288"/>
      <c r="D24" s="302"/>
      <c r="E24" s="303"/>
      <c r="F24" s="303"/>
    </row>
    <row r="25" s="301" customFormat="true" ht="15" hidden="false" customHeight="false" outlineLevel="0" collapsed="false">
      <c r="A25" s="298"/>
      <c r="B25" s="293" t="s">
        <v>224</v>
      </c>
      <c r="C25" s="288"/>
      <c r="D25" s="299"/>
      <c r="E25" s="300"/>
      <c r="F25" s="300"/>
    </row>
    <row r="26" s="301" customFormat="true" ht="15" hidden="false" customHeight="false" outlineLevel="0" collapsed="false">
      <c r="A26" s="298"/>
      <c r="B26" s="293" t="s">
        <v>225</v>
      </c>
      <c r="C26" s="288"/>
      <c r="D26" s="299"/>
      <c r="E26" s="300"/>
      <c r="F26" s="300"/>
    </row>
    <row r="27" s="307" customFormat="true" ht="15" hidden="false" customHeight="false" outlineLevel="0" collapsed="false">
      <c r="A27" s="298"/>
      <c r="B27" s="293"/>
      <c r="C27" s="288"/>
      <c r="D27" s="305"/>
      <c r="E27" s="306"/>
      <c r="F27" s="306"/>
    </row>
    <row r="28" s="301" customFormat="true" ht="15" hidden="false" customHeight="false" outlineLevel="0" collapsed="false">
      <c r="A28" s="298"/>
      <c r="B28" s="308" t="s">
        <v>226</v>
      </c>
      <c r="C28" s="309" t="n">
        <f aca="false">SUM(C19:C27)</f>
        <v>0</v>
      </c>
      <c r="D28" s="299"/>
      <c r="E28" s="300"/>
      <c r="F28" s="300"/>
    </row>
    <row r="29" customFormat="false" ht="15" hidden="false" customHeight="false" outlineLevel="0" collapsed="false">
      <c r="A29" s="298"/>
      <c r="B29" s="310"/>
      <c r="C29" s="288"/>
      <c r="D29" s="299"/>
      <c r="E29" s="300"/>
      <c r="F29" s="300"/>
    </row>
    <row r="30" customFormat="false" ht="12.75" hidden="false" customHeight="false" outlineLevel="0" collapsed="false">
      <c r="A30" s="292" t="s">
        <v>227</v>
      </c>
      <c r="B30" s="293" t="s">
        <v>228</v>
      </c>
      <c r="C30" s="288"/>
      <c r="D30" s="299"/>
      <c r="E30" s="300"/>
      <c r="F30" s="300"/>
    </row>
    <row r="31" customFormat="false" ht="15" hidden="false" customHeight="false" outlineLevel="0" collapsed="false">
      <c r="A31" s="298"/>
      <c r="B31" s="293" t="s">
        <v>229</v>
      </c>
      <c r="C31" s="288"/>
      <c r="D31" s="299"/>
      <c r="E31" s="300"/>
      <c r="F31" s="300"/>
    </row>
    <row r="32" customFormat="false" ht="15" hidden="false" customHeight="false" outlineLevel="0" collapsed="false">
      <c r="A32" s="298"/>
      <c r="B32" s="293" t="s">
        <v>230</v>
      </c>
      <c r="C32" s="288"/>
      <c r="D32" s="299"/>
      <c r="E32" s="300"/>
      <c r="F32" s="300"/>
    </row>
    <row r="33" customFormat="false" ht="15" hidden="false" customHeight="false" outlineLevel="0" collapsed="false">
      <c r="A33" s="298"/>
      <c r="B33" s="293" t="s">
        <v>231</v>
      </c>
      <c r="C33" s="288"/>
      <c r="D33" s="299"/>
      <c r="E33" s="300"/>
      <c r="F33" s="300"/>
    </row>
    <row r="34" customFormat="false" ht="15" hidden="false" customHeight="false" outlineLevel="0" collapsed="false">
      <c r="A34" s="298"/>
      <c r="B34" s="293" t="s">
        <v>232</v>
      </c>
      <c r="C34" s="288"/>
      <c r="D34" s="299"/>
      <c r="E34" s="300"/>
      <c r="F34" s="300"/>
    </row>
    <row r="35" customFormat="false" ht="15" hidden="false" customHeight="false" outlineLevel="0" collapsed="false">
      <c r="A35" s="298"/>
      <c r="B35" s="293" t="s">
        <v>233</v>
      </c>
      <c r="C35" s="288"/>
      <c r="D35" s="299"/>
      <c r="E35" s="300"/>
      <c r="F35" s="300"/>
    </row>
    <row r="36" customFormat="false" ht="15" hidden="false" customHeight="false" outlineLevel="0" collapsed="false">
      <c r="A36" s="298"/>
      <c r="B36" s="293" t="s">
        <v>234</v>
      </c>
      <c r="C36" s="288"/>
      <c r="D36" s="299"/>
      <c r="E36" s="300"/>
      <c r="F36" s="300"/>
    </row>
    <row r="37" customFormat="false" ht="15" hidden="false" customHeight="false" outlineLevel="0" collapsed="false">
      <c r="A37" s="298"/>
      <c r="B37" s="293" t="s">
        <v>235</v>
      </c>
      <c r="C37" s="288"/>
      <c r="D37" s="299"/>
      <c r="E37" s="300"/>
      <c r="F37" s="300"/>
    </row>
    <row r="38" customFormat="false" ht="15" hidden="false" customHeight="false" outlineLevel="0" collapsed="false">
      <c r="A38" s="298"/>
      <c r="B38" s="293" t="s">
        <v>236</v>
      </c>
      <c r="C38" s="288"/>
      <c r="D38" s="299"/>
      <c r="E38" s="300"/>
      <c r="F38" s="300"/>
    </row>
    <row r="39" customFormat="false" ht="15" hidden="false" customHeight="false" outlineLevel="0" collapsed="false">
      <c r="A39" s="298"/>
      <c r="B39" s="293"/>
      <c r="C39" s="288"/>
      <c r="D39" s="299"/>
      <c r="E39" s="300"/>
      <c r="F39" s="300"/>
    </row>
    <row r="40" customFormat="false" ht="15" hidden="false" customHeight="false" outlineLevel="0" collapsed="false">
      <c r="A40" s="298"/>
      <c r="B40" s="308" t="s">
        <v>237</v>
      </c>
      <c r="C40" s="309" t="n">
        <f aca="false">SUM(C30:C38)</f>
        <v>0</v>
      </c>
      <c r="D40" s="299"/>
      <c r="E40" s="300"/>
      <c r="F40" s="300"/>
    </row>
    <row r="41" s="304" customFormat="true" ht="15" hidden="false" customHeight="false" outlineLevel="0" collapsed="false">
      <c r="A41" s="298"/>
      <c r="B41" s="310"/>
      <c r="C41" s="288"/>
      <c r="D41" s="302"/>
      <c r="E41" s="303"/>
      <c r="F41" s="303"/>
    </row>
    <row r="42" s="297" customFormat="true" ht="15" hidden="false" customHeight="false" outlineLevel="0" collapsed="false">
      <c r="A42" s="292" t="s">
        <v>238</v>
      </c>
      <c r="B42" s="293" t="s">
        <v>239</v>
      </c>
      <c r="C42" s="288"/>
      <c r="D42" s="295"/>
      <c r="E42" s="296"/>
      <c r="F42" s="296"/>
    </row>
    <row r="43" s="301" customFormat="true" ht="15" hidden="false" customHeight="false" outlineLevel="0" collapsed="false">
      <c r="A43" s="298"/>
      <c r="B43" s="293" t="s">
        <v>240</v>
      </c>
      <c r="C43" s="288"/>
      <c r="D43" s="299"/>
      <c r="E43" s="300"/>
      <c r="F43" s="300"/>
    </row>
    <row r="44" s="301" customFormat="true" ht="15" hidden="false" customHeight="false" outlineLevel="0" collapsed="false">
      <c r="A44" s="298"/>
      <c r="B44" s="293" t="s">
        <v>241</v>
      </c>
      <c r="C44" s="288"/>
      <c r="D44" s="299"/>
      <c r="E44" s="300"/>
      <c r="F44" s="300"/>
    </row>
    <row r="45" s="301" customFormat="true" ht="15" hidden="false" customHeight="false" outlineLevel="0" collapsed="false">
      <c r="A45" s="298"/>
      <c r="B45" s="293" t="s">
        <v>242</v>
      </c>
      <c r="C45" s="288"/>
      <c r="D45" s="299"/>
      <c r="E45" s="300"/>
      <c r="F45" s="300"/>
    </row>
    <row r="46" customFormat="false" ht="15" hidden="false" customHeight="false" outlineLevel="0" collapsed="false">
      <c r="A46" s="298"/>
      <c r="B46" s="293" t="s">
        <v>243</v>
      </c>
      <c r="C46" s="311"/>
      <c r="D46" s="299"/>
      <c r="E46" s="300"/>
      <c r="F46" s="300"/>
    </row>
    <row r="47" customFormat="false" ht="15" hidden="false" customHeight="false" outlineLevel="0" collapsed="false">
      <c r="A47" s="298"/>
      <c r="B47" s="293"/>
      <c r="C47" s="311"/>
      <c r="D47" s="299"/>
      <c r="E47" s="300"/>
      <c r="F47" s="300"/>
    </row>
    <row r="48" s="304" customFormat="true" ht="12.75" hidden="false" customHeight="false" outlineLevel="0" collapsed="false">
      <c r="A48" s="293"/>
      <c r="B48" s="308" t="s">
        <v>244</v>
      </c>
      <c r="C48" s="309" t="n">
        <f aca="false">SUM(C42:C46)</f>
        <v>0</v>
      </c>
      <c r="D48" s="302"/>
      <c r="E48" s="303"/>
      <c r="F48" s="303"/>
    </row>
    <row r="49" s="297" customFormat="true" ht="15" hidden="false" customHeight="false" outlineLevel="0" collapsed="false">
      <c r="A49" s="298"/>
      <c r="B49" s="310"/>
      <c r="C49" s="288"/>
      <c r="D49" s="295"/>
      <c r="E49" s="296"/>
      <c r="F49" s="296"/>
    </row>
    <row r="50" s="312" customFormat="true" ht="15" hidden="false" customHeight="false" outlineLevel="0" collapsed="false">
      <c r="A50" s="298"/>
      <c r="B50" s="293" t="s">
        <v>245</v>
      </c>
      <c r="C50" s="288"/>
      <c r="D50" s="299"/>
    </row>
    <row r="51" s="312" customFormat="true" ht="15" hidden="false" customHeight="false" outlineLevel="0" collapsed="false">
      <c r="A51" s="298"/>
      <c r="B51" s="293" t="s">
        <v>246</v>
      </c>
      <c r="C51" s="288"/>
      <c r="D51" s="299"/>
    </row>
    <row r="52" s="312" customFormat="true" ht="15" hidden="false" customHeight="false" outlineLevel="0" collapsed="false">
      <c r="A52" s="298"/>
      <c r="B52" s="293"/>
      <c r="C52" s="288"/>
      <c r="D52" s="299"/>
    </row>
    <row r="53" customFormat="false" ht="15" hidden="false" customHeight="false" outlineLevel="0" collapsed="false">
      <c r="A53" s="298"/>
      <c r="B53" s="292" t="s">
        <v>247</v>
      </c>
      <c r="C53" s="313" t="n">
        <f aca="false">SUM(C50:C52)</f>
        <v>0</v>
      </c>
      <c r="D53" s="299"/>
    </row>
    <row r="54" customFormat="false" ht="15" hidden="false" customHeight="false" outlineLevel="0" collapsed="false">
      <c r="A54" s="298"/>
      <c r="B54" s="292" t="s">
        <v>248</v>
      </c>
      <c r="C54" s="313" t="n">
        <f aca="false">SUM(C53,C48,C40,C28)</f>
        <v>0</v>
      </c>
      <c r="D54" s="299"/>
    </row>
    <row r="55" customFormat="false" ht="15" hidden="false" customHeight="false" outlineLevel="0" collapsed="false">
      <c r="A55" s="298"/>
      <c r="B55" s="292"/>
      <c r="C55" s="313"/>
      <c r="D55" s="299"/>
    </row>
    <row r="56" customFormat="false" ht="15" hidden="false" customHeight="false" outlineLevel="0" collapsed="false">
      <c r="A56" s="298"/>
      <c r="B56" s="292"/>
      <c r="C56" s="313"/>
      <c r="D56" s="299"/>
    </row>
    <row r="57" customFormat="false" ht="15.75" hidden="false" customHeight="false" outlineLevel="0" collapsed="false">
      <c r="A57" s="298"/>
      <c r="B57" s="314"/>
      <c r="C57" s="288"/>
      <c r="D57" s="299"/>
    </row>
    <row r="58" s="319" customFormat="true" ht="15" hidden="false" customHeight="false" outlineLevel="0" collapsed="false">
      <c r="A58" s="315"/>
      <c r="B58" s="316" t="s">
        <v>249</v>
      </c>
      <c r="C58" s="317" t="n">
        <f aca="false">C54</f>
        <v>0</v>
      </c>
      <c r="D58" s="318"/>
    </row>
    <row r="59" customFormat="false" ht="13.8" hidden="false" customHeight="false" outlineLevel="0" collapsed="false">
      <c r="A59" s="320" t="s">
        <v>250</v>
      </c>
      <c r="B59" s="321"/>
      <c r="C59" s="322"/>
      <c r="D59" s="318"/>
    </row>
  </sheetData>
  <mergeCells count="11">
    <mergeCell ref="A1:C1"/>
    <mergeCell ref="A2:A5"/>
    <mergeCell ref="B2:C2"/>
    <mergeCell ref="B3:C3"/>
    <mergeCell ref="B4:C4"/>
    <mergeCell ref="B5:C5"/>
    <mergeCell ref="A14:C14"/>
    <mergeCell ref="A15:C15"/>
    <mergeCell ref="A16:A17"/>
    <mergeCell ref="B16:B17"/>
    <mergeCell ref="C16:C17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&amp;R&amp;A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33"/>
  <sheetViews>
    <sheetView showFormulas="false" showGridLines="true" showRowColHeaders="true" showZeros="fals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1.15"/>
    <col collapsed="false" customWidth="true" hidden="false" outlineLevel="0" max="11" min="3" style="0" width="8.67"/>
    <col collapsed="false" customWidth="true" hidden="false" outlineLevel="0" max="12" min="12" style="0" width="40.71"/>
    <col collapsed="false" customWidth="true" hidden="false" outlineLevel="0" max="1025" min="13" style="0" width="8.67"/>
  </cols>
  <sheetData>
    <row r="2" customFormat="false" ht="12.75" hidden="false" customHeight="false" outlineLevel="0" collapsed="false">
      <c r="B2" s="323" t="s">
        <v>251</v>
      </c>
      <c r="C2" s="323"/>
      <c r="L2" s="323"/>
      <c r="M2" s="323"/>
    </row>
    <row r="3" customFormat="false" ht="12.75" hidden="false" customHeight="false" outlineLevel="0" collapsed="false">
      <c r="B3" s="323"/>
      <c r="C3" s="323"/>
      <c r="D3" s="324" t="s">
        <v>252</v>
      </c>
      <c r="E3" s="324"/>
      <c r="F3" s="324" t="s">
        <v>253</v>
      </c>
      <c r="G3" s="324"/>
      <c r="L3" s="323"/>
      <c r="M3" s="323"/>
      <c r="N3" s="324"/>
      <c r="O3" s="324"/>
      <c r="P3" s="324"/>
      <c r="Q3" s="324"/>
    </row>
    <row r="4" customFormat="false" ht="12.75" hidden="false" customHeight="false" outlineLevel="0" collapsed="false">
      <c r="B4" s="325" t="s">
        <v>254</v>
      </c>
      <c r="C4" s="326" t="s">
        <v>255</v>
      </c>
      <c r="D4" s="0" t="n">
        <f aca="false">7*7*3</f>
        <v>147</v>
      </c>
      <c r="E4" s="0" t="s">
        <v>32</v>
      </c>
      <c r="F4" s="327" t="n">
        <f aca="false">D4*C7</f>
        <v>933.77634</v>
      </c>
      <c r="G4" s="0" t="s">
        <v>92</v>
      </c>
      <c r="L4" s="325"/>
      <c r="M4" s="326"/>
      <c r="P4" s="327"/>
    </row>
    <row r="5" customFormat="false" ht="12.75" hidden="false" customHeight="false" outlineLevel="0" collapsed="false">
      <c r="B5" s="0" t="s">
        <v>256</v>
      </c>
      <c r="C5" s="326" t="s">
        <v>255</v>
      </c>
      <c r="D5" s="0" t="n">
        <f aca="false">3*7*3</f>
        <v>63</v>
      </c>
      <c r="E5" s="0" t="s">
        <v>32</v>
      </c>
      <c r="F5" s="327" t="n">
        <f aca="false">D5*C8</f>
        <v>353.1087</v>
      </c>
      <c r="G5" s="0" t="s">
        <v>92</v>
      </c>
      <c r="M5" s="326"/>
      <c r="P5" s="327"/>
    </row>
    <row r="7" customFormat="false" ht="12.75" hidden="false" customHeight="false" outlineLevel="0" collapsed="false">
      <c r="B7" s="0" t="s">
        <v>257</v>
      </c>
      <c r="C7" s="328" t="n">
        <f aca="false">(0.09+0.04+0.04)*0.00476*1*7850</f>
        <v>6.35222</v>
      </c>
      <c r="D7" s="0" t="s">
        <v>258</v>
      </c>
      <c r="M7" s="328"/>
    </row>
    <row r="8" customFormat="false" ht="12.75" hidden="false" customHeight="false" outlineLevel="0" collapsed="false">
      <c r="B8" s="0" t="s">
        <v>259</v>
      </c>
      <c r="C8" s="328" t="n">
        <f aca="false">(0.078+0.036+0.036)*0.00476*1*7850</f>
        <v>5.6049</v>
      </c>
      <c r="D8" s="0" t="s">
        <v>258</v>
      </c>
      <c r="M8" s="328"/>
    </row>
    <row r="9" customFormat="false" ht="12.75" hidden="false" customHeight="false" outlineLevel="0" collapsed="false">
      <c r="C9" s="328"/>
    </row>
    <row r="10" customFormat="false" ht="12.75" hidden="false" customHeight="false" outlineLevel="0" collapsed="false">
      <c r="B10" s="0" t="s">
        <v>260</v>
      </c>
      <c r="C10" s="329" t="s">
        <v>255</v>
      </c>
      <c r="D10" s="0" t="n">
        <f aca="false">(1.7+0.42)*7*3</f>
        <v>44.52</v>
      </c>
      <c r="E10" s="0" t="s">
        <v>23</v>
      </c>
    </row>
    <row r="11" customFormat="false" ht="12.75" hidden="false" customHeight="false" outlineLevel="0" collapsed="false">
      <c r="C11" s="328"/>
    </row>
    <row r="13" customFormat="false" ht="12.75" hidden="false" customHeight="false" outlineLevel="0" collapsed="false">
      <c r="B13" s="323" t="s">
        <v>261</v>
      </c>
      <c r="C13" s="323"/>
    </row>
    <row r="14" customFormat="false" ht="12.75" hidden="false" customHeight="false" outlineLevel="0" collapsed="false">
      <c r="B14" s="323"/>
      <c r="C14" s="323"/>
      <c r="D14" s="324" t="s">
        <v>252</v>
      </c>
      <c r="E14" s="324"/>
      <c r="F14" s="324" t="s">
        <v>253</v>
      </c>
      <c r="G14" s="324"/>
    </row>
    <row r="15" customFormat="false" ht="12.75" hidden="false" customHeight="false" outlineLevel="0" collapsed="false">
      <c r="B15" s="325" t="s">
        <v>262</v>
      </c>
      <c r="C15" s="326" t="s">
        <v>255</v>
      </c>
      <c r="D15" s="0" t="n">
        <f aca="false">30*2*3</f>
        <v>180</v>
      </c>
      <c r="E15" s="0" t="s">
        <v>32</v>
      </c>
      <c r="F15" s="327" t="n">
        <f aca="false">D15*C18</f>
        <v>1143.3996</v>
      </c>
      <c r="G15" s="0" t="s">
        <v>92</v>
      </c>
    </row>
    <row r="16" customFormat="false" ht="12.75" hidden="false" customHeight="false" outlineLevel="0" collapsed="false">
      <c r="B16" s="0" t="s">
        <v>263</v>
      </c>
      <c r="C16" s="326" t="s">
        <v>255</v>
      </c>
      <c r="D16" s="0" t="n">
        <f aca="false">0.844*30*3</f>
        <v>75.96</v>
      </c>
      <c r="E16" s="0" t="s">
        <v>32</v>
      </c>
      <c r="F16" s="327" t="n">
        <f aca="false">D16*C19</f>
        <v>397.3649904</v>
      </c>
      <c r="G16" s="0" t="s">
        <v>92</v>
      </c>
    </row>
    <row r="18" customFormat="false" ht="12.75" hidden="false" customHeight="false" outlineLevel="0" collapsed="false">
      <c r="B18" s="0" t="s">
        <v>257</v>
      </c>
      <c r="C18" s="328" t="n">
        <f aca="false">(0.09+0.04+0.04)*0.00476*1*7850</f>
        <v>6.35222</v>
      </c>
      <c r="D18" s="0" t="s">
        <v>258</v>
      </c>
    </row>
    <row r="19" customFormat="false" ht="12.75" hidden="false" customHeight="false" outlineLevel="0" collapsed="false">
      <c r="B19" s="0" t="s">
        <v>264</v>
      </c>
      <c r="C19" s="328" t="n">
        <f aca="false">(0.076+0.032+0.032)*0.00476*1*7850</f>
        <v>5.23124</v>
      </c>
      <c r="D19" s="0" t="s">
        <v>258</v>
      </c>
    </row>
    <row r="20" customFormat="false" ht="12.75" hidden="false" customHeight="false" outlineLevel="0" collapsed="false">
      <c r="C20" s="328"/>
    </row>
    <row r="21" customFormat="false" ht="12.75" hidden="false" customHeight="false" outlineLevel="0" collapsed="false">
      <c r="B21" s="0" t="s">
        <v>265</v>
      </c>
      <c r="C21" s="329" t="s">
        <v>255</v>
      </c>
      <c r="D21" s="0" t="n">
        <f aca="false">25.32*3</f>
        <v>75.96</v>
      </c>
      <c r="E21" s="0" t="s">
        <v>23</v>
      </c>
    </row>
    <row r="23" customFormat="false" ht="12.75" hidden="false" customHeight="false" outlineLevel="0" collapsed="false">
      <c r="B23" s="323" t="s">
        <v>266</v>
      </c>
      <c r="C23" s="323"/>
    </row>
    <row r="24" customFormat="false" ht="12.75" hidden="false" customHeight="false" outlineLevel="0" collapsed="false">
      <c r="B24" s="323"/>
      <c r="C24" s="323"/>
      <c r="D24" s="324" t="s">
        <v>252</v>
      </c>
      <c r="E24" s="324"/>
      <c r="F24" s="324" t="s">
        <v>253</v>
      </c>
      <c r="G24" s="324"/>
    </row>
    <row r="25" customFormat="false" ht="12.75" hidden="false" customHeight="false" outlineLevel="0" collapsed="false">
      <c r="B25" s="325" t="s">
        <v>262</v>
      </c>
      <c r="C25" s="326" t="s">
        <v>255</v>
      </c>
      <c r="D25" s="0" t="n">
        <f aca="false">30*2*3</f>
        <v>180</v>
      </c>
      <c r="E25" s="0" t="s">
        <v>32</v>
      </c>
      <c r="F25" s="327" t="n">
        <f aca="false">D25*C27</f>
        <v>1143.3996</v>
      </c>
      <c r="G25" s="0" t="s">
        <v>92</v>
      </c>
    </row>
    <row r="27" customFormat="false" ht="12.75" hidden="false" customHeight="false" outlineLevel="0" collapsed="false">
      <c r="B27" s="0" t="s">
        <v>257</v>
      </c>
      <c r="C27" s="328" t="n">
        <f aca="false">(0.09+0.04+0.04)*0.00476*1*7850</f>
        <v>6.35222</v>
      </c>
      <c r="D27" s="0" t="s">
        <v>258</v>
      </c>
    </row>
    <row r="28" customFormat="false" ht="12.75" hidden="false" customHeight="false" outlineLevel="0" collapsed="false">
      <c r="E28" s="0" t="s">
        <v>19</v>
      </c>
      <c r="F28" s="327" t="n">
        <f aca="false">F4+F5+F15+F16+F25</f>
        <v>3971.0492304</v>
      </c>
    </row>
    <row r="30" customFormat="false" ht="12.75" hidden="false" customHeight="false" outlineLevel="0" collapsed="false">
      <c r="B30" s="0" t="s">
        <v>267</v>
      </c>
      <c r="C30" s="329" t="s">
        <v>255</v>
      </c>
      <c r="D30" s="0" t="n">
        <f aca="false">(0.1*30)*2*3</f>
        <v>18</v>
      </c>
      <c r="E30" s="0" t="s">
        <v>23</v>
      </c>
    </row>
    <row r="33" customFormat="false" ht="12.75" hidden="false" customHeight="false" outlineLevel="0" collapsed="false">
      <c r="C33" s="0" t="s">
        <v>268</v>
      </c>
      <c r="D33" s="0" t="n">
        <f aca="false">D10+D21+D30</f>
        <v>138.48</v>
      </c>
    </row>
  </sheetData>
  <mergeCells count="8">
    <mergeCell ref="D3:E3"/>
    <mergeCell ref="F3:G3"/>
    <mergeCell ref="N3:O3"/>
    <mergeCell ref="P3:Q3"/>
    <mergeCell ref="D14:E14"/>
    <mergeCell ref="F14:G14"/>
    <mergeCell ref="D24:E24"/>
    <mergeCell ref="F24:G2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6"/>
  <sheetViews>
    <sheetView showFormulas="false" showGridLines="true" showRowColHeaders="true" showZeros="false" rightToLeft="false" tabSelected="false" showOutlineSymbols="true" defaultGridColor="true" view="pageBreakPreview" topLeftCell="A13" colorId="64" zoomScale="100" zoomScaleNormal="13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2.57"/>
    <col collapsed="false" customWidth="true" hidden="false" outlineLevel="0" max="5" min="4" style="0" width="8.67"/>
    <col collapsed="false" customWidth="true" hidden="false" outlineLevel="0" max="6" min="6" style="0" width="14.57"/>
    <col collapsed="false" customWidth="true" hidden="false" outlineLevel="0" max="7" min="7" style="0" width="8.67"/>
    <col collapsed="false" customWidth="true" hidden="false" outlineLevel="0" max="8" min="8" style="0" width="11.42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A1" s="330" t="s">
        <v>269</v>
      </c>
      <c r="B1" s="330"/>
      <c r="C1" s="330"/>
      <c r="D1" s="330"/>
      <c r="E1" s="330"/>
      <c r="F1" s="330"/>
      <c r="G1" s="330"/>
      <c r="H1" s="330"/>
      <c r="I1" s="330"/>
      <c r="J1" s="330"/>
    </row>
    <row r="2" customFormat="false" ht="12.75" hidden="false" customHeight="false" outlineLevel="0" collapsed="false">
      <c r="A2" s="330"/>
      <c r="B2" s="330"/>
      <c r="C2" s="330"/>
      <c r="D2" s="330"/>
      <c r="E2" s="330"/>
      <c r="F2" s="330"/>
      <c r="G2" s="330"/>
      <c r="H2" s="330"/>
      <c r="I2" s="330"/>
      <c r="J2" s="330"/>
    </row>
    <row r="3" customFormat="false" ht="12.75" hidden="false" customHeight="false" outlineLevel="0" collapsed="false">
      <c r="A3" s="330"/>
      <c r="B3" s="330"/>
      <c r="C3" s="330"/>
      <c r="D3" s="330"/>
      <c r="E3" s="330"/>
      <c r="F3" s="330"/>
      <c r="G3" s="330"/>
      <c r="H3" s="330"/>
      <c r="I3" s="330"/>
      <c r="J3" s="330"/>
    </row>
    <row r="4" customFormat="false" ht="12.75" hidden="false" customHeight="false" outlineLevel="0" collapsed="false">
      <c r="A4" s="330"/>
      <c r="B4" s="330"/>
      <c r="C4" s="330"/>
      <c r="D4" s="330"/>
      <c r="E4" s="330"/>
      <c r="F4" s="330"/>
      <c r="G4" s="330"/>
      <c r="H4" s="330"/>
      <c r="I4" s="330"/>
      <c r="J4" s="330"/>
    </row>
    <row r="6" customFormat="false" ht="12.75" hidden="false" customHeight="false" outlineLevel="0" collapsed="false">
      <c r="D6" s="324" t="s">
        <v>252</v>
      </c>
      <c r="E6" s="324"/>
      <c r="F6" s="324" t="s">
        <v>270</v>
      </c>
      <c r="G6" s="324"/>
      <c r="H6" s="0" t="s">
        <v>195</v>
      </c>
      <c r="I6" s="0" t="s">
        <v>271</v>
      </c>
    </row>
    <row r="7" customFormat="false" ht="12.75" hidden="false" customHeight="false" outlineLevel="0" collapsed="false">
      <c r="A7" s="0" t="s">
        <v>272</v>
      </c>
      <c r="D7" s="0" t="n">
        <v>507</v>
      </c>
      <c r="E7" s="0" t="s">
        <v>32</v>
      </c>
      <c r="F7" s="331" t="n">
        <f aca="false">250/6</f>
        <v>41.6666666666667</v>
      </c>
      <c r="G7" s="0" t="s">
        <v>273</v>
      </c>
      <c r="H7" s="332" t="n">
        <f aca="false">D7*F7</f>
        <v>21125</v>
      </c>
      <c r="I7" s="333" t="n">
        <f aca="false">F7/CALCULO!C7</f>
        <v>6.55938658715641</v>
      </c>
      <c r="J7" s="0" t="s">
        <v>274</v>
      </c>
    </row>
    <row r="8" customFormat="false" ht="12.75" hidden="false" customHeight="false" outlineLevel="0" collapsed="false">
      <c r="A8" s="0" t="s">
        <v>275</v>
      </c>
      <c r="D8" s="327" t="n">
        <f aca="false">140*CALCULO!C8</f>
        <v>784.686</v>
      </c>
      <c r="E8" s="0" t="s">
        <v>92</v>
      </c>
      <c r="F8" s="0" t="n">
        <v>6.56</v>
      </c>
      <c r="G8" s="0" t="s">
        <v>276</v>
      </c>
      <c r="H8" s="332" t="n">
        <f aca="false">F8*D8</f>
        <v>5147.54016</v>
      </c>
      <c r="I8" s="0" t="n">
        <v>140</v>
      </c>
      <c r="J8" s="0" t="s">
        <v>32</v>
      </c>
    </row>
    <row r="9" customFormat="false" ht="12.75" hidden="false" customHeight="true" outlineLevel="0" collapsed="false">
      <c r="A9" s="334" t="s">
        <v>277</v>
      </c>
      <c r="B9" s="334"/>
      <c r="C9" s="334"/>
      <c r="D9" s="335" t="n">
        <v>42</v>
      </c>
      <c r="E9" s="330" t="s">
        <v>45</v>
      </c>
      <c r="F9" s="0" t="n">
        <v>189</v>
      </c>
      <c r="G9" s="0" t="s">
        <v>278</v>
      </c>
      <c r="H9" s="332" t="n">
        <f aca="false">D9*F9</f>
        <v>7938</v>
      </c>
    </row>
    <row r="10" customFormat="false" ht="12.75" hidden="false" customHeight="false" outlineLevel="0" collapsed="false">
      <c r="A10" s="334"/>
      <c r="B10" s="334"/>
      <c r="C10" s="334"/>
      <c r="D10" s="335"/>
      <c r="E10" s="330"/>
    </row>
    <row r="11" customFormat="false" ht="12.75" hidden="false" customHeight="true" outlineLevel="0" collapsed="false">
      <c r="A11" s="334" t="s">
        <v>279</v>
      </c>
      <c r="B11" s="334"/>
      <c r="C11" s="334"/>
      <c r="D11" s="0" t="n">
        <v>18</v>
      </c>
      <c r="E11" s="0" t="s">
        <v>45</v>
      </c>
      <c r="F11" s="0" t="n">
        <v>296</v>
      </c>
      <c r="G11" s="0" t="s">
        <v>278</v>
      </c>
      <c r="H11" s="0" t="n">
        <f aca="false">D11*F11</f>
        <v>5328</v>
      </c>
    </row>
    <row r="12" customFormat="false" ht="12.75" hidden="false" customHeight="false" outlineLevel="0" collapsed="false">
      <c r="A12" s="336"/>
      <c r="B12" s="336"/>
      <c r="C12" s="336"/>
    </row>
    <row r="13" customFormat="false" ht="12.75" hidden="false" customHeight="false" outlineLevel="0" collapsed="false">
      <c r="A13" s="336"/>
      <c r="B13" s="336"/>
      <c r="C13" s="336"/>
    </row>
    <row r="14" customFormat="false" ht="12.75" hidden="false" customHeight="false" outlineLevel="0" collapsed="false">
      <c r="A14" s="336"/>
      <c r="B14" s="336"/>
      <c r="C14" s="336"/>
    </row>
    <row r="15" customFormat="false" ht="12.75" hidden="false" customHeight="false" outlineLevel="0" collapsed="false">
      <c r="E15" s="324" t="s">
        <v>252</v>
      </c>
      <c r="F15" s="324"/>
      <c r="G15" s="324" t="s">
        <v>270</v>
      </c>
      <c r="H15" s="324"/>
      <c r="I15" s="0" t="s">
        <v>280</v>
      </c>
      <c r="K15" s="0" t="s">
        <v>281</v>
      </c>
    </row>
    <row r="16" customFormat="false" ht="12.75" hidden="false" customHeight="false" outlineLevel="0" collapsed="false">
      <c r="A16" s="0" t="s">
        <v>282</v>
      </c>
      <c r="E16" s="0" t="n">
        <v>374</v>
      </c>
      <c r="F16" s="0" t="s">
        <v>23</v>
      </c>
      <c r="G16" s="327" t="n">
        <f aca="false">5.7*3.6</f>
        <v>20.52</v>
      </c>
      <c r="H16" s="0" t="s">
        <v>283</v>
      </c>
      <c r="I16" s="0" t="n">
        <v>442</v>
      </c>
      <c r="J16" s="0" t="s">
        <v>284</v>
      </c>
      <c r="K16" s="331" t="n">
        <f aca="false">(E16/G16)*I16</f>
        <v>8055.94541910331</v>
      </c>
    </row>
    <row r="17" customFormat="false" ht="12.75" hidden="false" customHeight="false" outlineLevel="0" collapsed="false">
      <c r="A17" s="0" t="s">
        <v>285</v>
      </c>
      <c r="E17" s="0" t="n">
        <v>374</v>
      </c>
      <c r="F17" s="0" t="s">
        <v>23</v>
      </c>
      <c r="G17" s="0" t="n">
        <f aca="false">5*3</f>
        <v>15</v>
      </c>
      <c r="H17" s="0" t="s">
        <v>283</v>
      </c>
      <c r="I17" s="0" t="n">
        <v>290</v>
      </c>
      <c r="J17" s="0" t="s">
        <v>284</v>
      </c>
      <c r="K17" s="331" t="n">
        <f aca="false">I17*((E17*2)/G17)</f>
        <v>14461.3333333333</v>
      </c>
    </row>
    <row r="18" customFormat="false" ht="12.75" hidden="false" customHeight="false" outlineLevel="0" collapsed="false">
      <c r="A18" s="0" t="s">
        <v>286</v>
      </c>
      <c r="K18" s="0" t="n">
        <v>2500</v>
      </c>
    </row>
    <row r="19" customFormat="false" ht="12.75" hidden="false" customHeight="false" outlineLevel="0" collapsed="false">
      <c r="F19" s="0" t="n">
        <f aca="false">E16/G16</f>
        <v>18.2261208576998</v>
      </c>
    </row>
    <row r="20" customFormat="false" ht="12.75" hidden="false" customHeight="false" outlineLevel="0" collapsed="false">
      <c r="A20" s="0" t="s">
        <v>287</v>
      </c>
      <c r="F20" s="0" t="n">
        <f aca="false">E17/G17</f>
        <v>24.9333333333333</v>
      </c>
    </row>
    <row r="22" customFormat="false" ht="12.75" hidden="false" customHeight="false" outlineLevel="0" collapsed="false">
      <c r="A22" s="0" t="s">
        <v>288</v>
      </c>
      <c r="E22" s="337" t="s">
        <v>289</v>
      </c>
      <c r="F22" s="326" t="s">
        <v>70</v>
      </c>
      <c r="G22" s="326" t="s">
        <v>290</v>
      </c>
      <c r="H22" s="338" t="s">
        <v>291</v>
      </c>
      <c r="I22" s="326" t="n">
        <v>8</v>
      </c>
      <c r="J22" s="0" t="s">
        <v>292</v>
      </c>
    </row>
    <row r="23" customFormat="false" ht="12.75" hidden="false" customHeight="false" outlineLevel="0" collapsed="false">
      <c r="A23" s="0" t="s">
        <v>293</v>
      </c>
      <c r="E23" s="326" t="n">
        <v>2</v>
      </c>
      <c r="F23" s="326" t="n">
        <v>11</v>
      </c>
      <c r="G23" s="326" t="n">
        <f aca="false">F23*E23</f>
        <v>22</v>
      </c>
      <c r="I23" s="0" t="n">
        <f aca="false">G39/I22</f>
        <v>26</v>
      </c>
      <c r="J23" s="0" t="s">
        <v>294</v>
      </c>
    </row>
    <row r="24" customFormat="false" ht="12.75" hidden="false" customHeight="false" outlineLevel="0" collapsed="false">
      <c r="A24" s="0" t="s">
        <v>295</v>
      </c>
      <c r="E24" s="326" t="n">
        <v>2</v>
      </c>
      <c r="F24" s="326" t="n">
        <v>6</v>
      </c>
      <c r="G24" s="326" t="n">
        <f aca="false">F24*E24</f>
        <v>12</v>
      </c>
    </row>
    <row r="25" customFormat="false" ht="12.75" hidden="false" customHeight="false" outlineLevel="0" collapsed="false">
      <c r="A25" s="0" t="s">
        <v>296</v>
      </c>
      <c r="E25" s="326" t="n">
        <v>2</v>
      </c>
      <c r="F25" s="326" t="n">
        <v>2</v>
      </c>
      <c r="G25" s="326" t="n">
        <f aca="false">F25*E25</f>
        <v>4</v>
      </c>
    </row>
    <row r="26" customFormat="false" ht="12.75" hidden="false" customHeight="false" outlineLevel="0" collapsed="false">
      <c r="A26" s="339" t="s">
        <v>297</v>
      </c>
      <c r="B26" s="339"/>
      <c r="C26" s="339"/>
      <c r="E26" s="326" t="n">
        <v>2</v>
      </c>
      <c r="F26" s="326" t="n">
        <v>3</v>
      </c>
      <c r="G26" s="326" t="n">
        <f aca="false">F26*E26</f>
        <v>6</v>
      </c>
    </row>
    <row r="27" customFormat="false" ht="12.75" hidden="false" customHeight="false" outlineLevel="0" collapsed="false">
      <c r="A27" s="0" t="s">
        <v>298</v>
      </c>
      <c r="E27" s="326" t="n">
        <v>2</v>
      </c>
      <c r="F27" s="326" t="n">
        <v>4</v>
      </c>
      <c r="G27" s="326" t="n">
        <f aca="false">F27*E27</f>
        <v>8</v>
      </c>
      <c r="K27" s="0" t="n">
        <f aca="false">J29*D7</f>
        <v>2841.6843</v>
      </c>
    </row>
    <row r="28" customFormat="false" ht="12.75" hidden="false" customHeight="false" outlineLevel="0" collapsed="false">
      <c r="A28" s="0" t="s">
        <v>299</v>
      </c>
      <c r="E28" s="326" t="n">
        <v>2</v>
      </c>
      <c r="F28" s="326" t="n">
        <v>11</v>
      </c>
      <c r="G28" s="326" t="n">
        <f aca="false">F28*E28</f>
        <v>22</v>
      </c>
    </row>
    <row r="29" customFormat="false" ht="12.75" hidden="false" customHeight="false" outlineLevel="0" collapsed="false">
      <c r="A29" s="0" t="s">
        <v>300</v>
      </c>
      <c r="E29" s="326" t="n">
        <v>2</v>
      </c>
      <c r="F29" s="326" t="n">
        <v>3</v>
      </c>
      <c r="G29" s="326" t="n">
        <f aca="false">F29*E29</f>
        <v>6</v>
      </c>
      <c r="J29" s="0" t="n">
        <f aca="false">0.15*0.00476*1*7850</f>
        <v>5.6049</v>
      </c>
    </row>
    <row r="30" customFormat="false" ht="12.75" hidden="false" customHeight="false" outlineLevel="0" collapsed="false">
      <c r="A30" s="0" t="s">
        <v>301</v>
      </c>
      <c r="E30" s="326" t="n">
        <v>2</v>
      </c>
      <c r="F30" s="326" t="n">
        <v>6</v>
      </c>
      <c r="G30" s="326" t="n">
        <f aca="false">F30*E30</f>
        <v>12</v>
      </c>
    </row>
    <row r="31" customFormat="false" ht="12.75" hidden="false" customHeight="false" outlineLevel="0" collapsed="false">
      <c r="A31" s="0" t="s">
        <v>302</v>
      </c>
      <c r="E31" s="326" t="n">
        <v>2</v>
      </c>
      <c r="F31" s="326" t="n">
        <v>3</v>
      </c>
      <c r="G31" s="326" t="n">
        <f aca="false">F31*E31</f>
        <v>6</v>
      </c>
    </row>
    <row r="32" customFormat="false" ht="12.75" hidden="false" customHeight="false" outlineLevel="0" collapsed="false">
      <c r="A32" s="0" t="s">
        <v>303</v>
      </c>
      <c r="E32" s="326" t="n">
        <v>2</v>
      </c>
      <c r="F32" s="326" t="n">
        <v>6</v>
      </c>
      <c r="G32" s="326" t="n">
        <f aca="false">F32*E32</f>
        <v>12</v>
      </c>
    </row>
    <row r="33" customFormat="false" ht="12.75" hidden="false" customHeight="false" outlineLevel="0" collapsed="false">
      <c r="A33" s="0" t="s">
        <v>304</v>
      </c>
      <c r="E33" s="326" t="n">
        <v>2</v>
      </c>
      <c r="F33" s="326" t="n">
        <v>21</v>
      </c>
      <c r="G33" s="326" t="n">
        <f aca="false">F33*E33</f>
        <v>42</v>
      </c>
    </row>
    <row r="34" customFormat="false" ht="12.75" hidden="false" customHeight="false" outlineLevel="0" collapsed="false">
      <c r="A34" s="0" t="s">
        <v>305</v>
      </c>
      <c r="E34" s="326" t="n">
        <v>2</v>
      </c>
      <c r="F34" s="326" t="n">
        <v>3</v>
      </c>
      <c r="G34" s="326" t="n">
        <f aca="false">F34*E34</f>
        <v>6</v>
      </c>
    </row>
    <row r="35" customFormat="false" ht="12.75" hidden="false" customHeight="false" outlineLevel="0" collapsed="false">
      <c r="A35" s="0" t="s">
        <v>306</v>
      </c>
      <c r="E35" s="326" t="n">
        <v>2</v>
      </c>
      <c r="F35" s="326" t="n">
        <v>10</v>
      </c>
      <c r="G35" s="326" t="n">
        <f aca="false">F35*E35</f>
        <v>20</v>
      </c>
    </row>
    <row r="36" customFormat="false" ht="12.75" hidden="false" customHeight="false" outlineLevel="0" collapsed="false">
      <c r="A36" s="0" t="s">
        <v>307</v>
      </c>
      <c r="E36" s="326" t="n">
        <v>2</v>
      </c>
      <c r="F36" s="326" t="n">
        <v>10</v>
      </c>
      <c r="G36" s="326" t="n">
        <f aca="false">F36*E36</f>
        <v>20</v>
      </c>
    </row>
    <row r="37" customFormat="false" ht="12.75" hidden="false" customHeight="false" outlineLevel="0" collapsed="false">
      <c r="A37" s="0" t="s">
        <v>308</v>
      </c>
      <c r="E37" s="326" t="n">
        <v>2</v>
      </c>
      <c r="F37" s="326" t="n">
        <v>3</v>
      </c>
      <c r="G37" s="326" t="n">
        <f aca="false">F37*E37</f>
        <v>6</v>
      </c>
    </row>
    <row r="38" customFormat="false" ht="12.75" hidden="false" customHeight="false" outlineLevel="0" collapsed="false">
      <c r="A38" s="0" t="s">
        <v>309</v>
      </c>
      <c r="E38" s="326" t="n">
        <v>2</v>
      </c>
      <c r="F38" s="326" t="n">
        <v>2</v>
      </c>
      <c r="G38" s="326" t="n">
        <f aca="false">F38*E38</f>
        <v>4</v>
      </c>
    </row>
    <row r="39" customFormat="false" ht="12.75" hidden="false" customHeight="false" outlineLevel="0" collapsed="false">
      <c r="F39" s="0" t="s">
        <v>19</v>
      </c>
      <c r="G39" s="326" t="n">
        <f aca="false">SUM(G23:G38)</f>
        <v>208</v>
      </c>
    </row>
    <row r="40" customFormat="false" ht="12.75" hidden="false" customHeight="false" outlineLevel="0" collapsed="false">
      <c r="F40" s="0" t="s">
        <v>310</v>
      </c>
      <c r="G40" s="326" t="n">
        <v>100</v>
      </c>
    </row>
    <row r="41" customFormat="false" ht="12.75" hidden="false" customHeight="false" outlineLevel="0" collapsed="false">
      <c r="F41" s="0" t="s">
        <v>311</v>
      </c>
      <c r="G41" s="326" t="n">
        <f aca="false">G39*G40</f>
        <v>20800</v>
      </c>
    </row>
    <row r="44" customFormat="false" ht="12.75" hidden="false" customHeight="false" outlineLevel="0" collapsed="false">
      <c r="A44" s="340" t="s">
        <v>312</v>
      </c>
      <c r="B44" s="340"/>
      <c r="C44" s="340"/>
      <c r="D44" s="340"/>
      <c r="E44" s="340"/>
    </row>
    <row r="45" customFormat="false" ht="12.75" hidden="false" customHeight="false" outlineLevel="0" collapsed="false">
      <c r="A45" s="340"/>
      <c r="B45" s="340"/>
      <c r="C45" s="340"/>
      <c r="D45" s="340"/>
      <c r="E45" s="340"/>
    </row>
    <row r="46" customFormat="false" ht="12.75" hidden="false" customHeight="false" outlineLevel="0" collapsed="false">
      <c r="A46" s="324" t="s">
        <v>313</v>
      </c>
      <c r="B46" s="324"/>
      <c r="C46" s="332" t="n">
        <f aca="false">SUM(H7:H8)</f>
        <v>26272.54016</v>
      </c>
    </row>
    <row r="47" customFormat="false" ht="12.75" hidden="false" customHeight="false" outlineLevel="0" collapsed="false">
      <c r="A47" s="324" t="s">
        <v>314</v>
      </c>
      <c r="B47" s="324"/>
      <c r="C47" s="341" t="n">
        <f aca="false">SUM(K16:K18)</f>
        <v>25017.2787524366</v>
      </c>
    </row>
    <row r="48" customFormat="false" ht="12.75" hidden="false" customHeight="false" outlineLevel="0" collapsed="false">
      <c r="A48" s="324" t="s">
        <v>315</v>
      </c>
      <c r="B48" s="324"/>
      <c r="C48" s="342" t="n">
        <f aca="false">H9</f>
        <v>7938</v>
      </c>
    </row>
    <row r="49" customFormat="false" ht="12.75" hidden="false" customHeight="false" outlineLevel="0" collapsed="false">
      <c r="A49" s="324" t="s">
        <v>316</v>
      </c>
      <c r="B49" s="324"/>
      <c r="C49" s="342" t="n">
        <f aca="false">H11</f>
        <v>5328</v>
      </c>
    </row>
    <row r="50" customFormat="false" ht="12.75" hidden="false" customHeight="false" outlineLevel="0" collapsed="false">
      <c r="A50" s="324" t="s">
        <v>287</v>
      </c>
      <c r="B50" s="324"/>
      <c r="C50" s="341" t="n">
        <f aca="false">SUM(G41)</f>
        <v>20800</v>
      </c>
    </row>
    <row r="51" customFormat="false" ht="12.75" hidden="false" customHeight="false" outlineLevel="0" collapsed="false">
      <c r="A51" s="324" t="s">
        <v>317</v>
      </c>
      <c r="B51" s="324"/>
      <c r="C51" s="341" t="n">
        <f aca="false">300*I22</f>
        <v>2400</v>
      </c>
    </row>
    <row r="52" customFormat="false" ht="12.75" hidden="false" customHeight="false" outlineLevel="0" collapsed="false">
      <c r="A52" s="324" t="s">
        <v>318</v>
      </c>
      <c r="B52" s="324"/>
      <c r="C52" s="341" t="n">
        <f aca="false">200*I22</f>
        <v>1600</v>
      </c>
    </row>
    <row r="53" customFormat="false" ht="12.75" hidden="false" customHeight="false" outlineLevel="0" collapsed="false">
      <c r="A53" s="324" t="s">
        <v>319</v>
      </c>
      <c r="B53" s="324"/>
      <c r="C53" s="341" t="n">
        <f aca="false">4*1500</f>
        <v>6000</v>
      </c>
    </row>
    <row r="56" customFormat="false" ht="12.75" hidden="false" customHeight="false" outlineLevel="0" collapsed="false">
      <c r="A56" s="324" t="s">
        <v>19</v>
      </c>
      <c r="B56" s="324"/>
      <c r="C56" s="332" t="n">
        <f aca="false">SUM(C46:C53)</f>
        <v>95355.8189124366</v>
      </c>
    </row>
  </sheetData>
  <mergeCells count="20">
    <mergeCell ref="A1:J4"/>
    <mergeCell ref="D6:E6"/>
    <mergeCell ref="F6:G6"/>
    <mergeCell ref="A9:C10"/>
    <mergeCell ref="D9:D10"/>
    <mergeCell ref="E9:E10"/>
    <mergeCell ref="A11:C11"/>
    <mergeCell ref="E15:F15"/>
    <mergeCell ref="G15:H15"/>
    <mergeCell ref="A26:C26"/>
    <mergeCell ref="A44:E45"/>
    <mergeCell ref="A46:B46"/>
    <mergeCell ref="A47:B47"/>
    <mergeCell ref="A48:B48"/>
    <mergeCell ref="A49:B49"/>
    <mergeCell ref="A50:B50"/>
    <mergeCell ref="A51:B51"/>
    <mergeCell ref="A52:B52"/>
    <mergeCell ref="A53:B53"/>
    <mergeCell ref="A56:B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55"/>
  <sheetViews>
    <sheetView showFormulas="false" showGridLines="false" showRowColHeaders="true" showZeros="false" rightToLeft="false" tabSelected="false" showOutlineSymbols="true" defaultGridColor="true" view="pageBreakPreview" topLeftCell="A16" colorId="64" zoomScale="130" zoomScaleNormal="100" zoomScalePageLayoutView="13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1" min="1" style="343" width="3.14"/>
    <col collapsed="false" customWidth="true" hidden="false" outlineLevel="0" max="14" min="2" style="343" width="3.71"/>
    <col collapsed="false" customWidth="true" hidden="false" outlineLevel="0" max="15" min="15" style="343" width="3.99"/>
    <col collapsed="false" customWidth="true" hidden="false" outlineLevel="0" max="25" min="16" style="343" width="3.71"/>
    <col collapsed="false" customWidth="true" hidden="false" outlineLevel="0" max="26" min="26" style="343" width="1"/>
    <col collapsed="false" customWidth="true" hidden="false" outlineLevel="0" max="28" min="27" style="343" width="3.71"/>
    <col collapsed="false" customWidth="true" hidden="false" outlineLevel="0" max="1025" min="29" style="343" width="9.14"/>
  </cols>
  <sheetData>
    <row r="1" customFormat="false" ht="20.1" hidden="false" customHeight="true" outlineLevel="0" collapsed="false">
      <c r="A1" s="344"/>
      <c r="B1" s="344"/>
      <c r="C1" s="344"/>
      <c r="D1" s="344"/>
      <c r="E1" s="344"/>
      <c r="F1" s="345" t="s">
        <v>320</v>
      </c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6" t="s">
        <v>321</v>
      </c>
      <c r="V1" s="346"/>
      <c r="W1" s="346"/>
      <c r="X1" s="346"/>
      <c r="Y1" s="346"/>
    </row>
    <row r="2" customFormat="false" ht="20.1" hidden="false" customHeight="true" outlineLevel="0" collapsed="false">
      <c r="A2" s="344"/>
      <c r="B2" s="344"/>
      <c r="C2" s="344"/>
      <c r="D2" s="344"/>
      <c r="E2" s="344"/>
      <c r="F2" s="347" t="s">
        <v>322</v>
      </c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8" t="s">
        <v>323</v>
      </c>
      <c r="V2" s="348"/>
      <c r="W2" s="348"/>
      <c r="X2" s="348"/>
      <c r="Y2" s="348"/>
    </row>
    <row r="3" customFormat="false" ht="4.5" hidden="false" customHeight="true" outlineLevel="0" collapsed="false">
      <c r="AD3" s="349"/>
      <c r="AE3" s="349"/>
      <c r="AF3" s="349"/>
      <c r="AG3" s="349"/>
      <c r="AH3" s="349"/>
    </row>
    <row r="4" customFormat="false" ht="8.1" hidden="false" customHeight="true" outlineLevel="0" collapsed="false">
      <c r="A4" s="350" t="s">
        <v>324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AD4" s="349"/>
      <c r="AE4" s="349"/>
      <c r="AF4" s="349"/>
      <c r="AG4" s="349"/>
      <c r="AH4" s="349"/>
    </row>
    <row r="5" customFormat="false" ht="8.1" hidden="false" customHeight="true" outlineLevel="0" collapsed="false">
      <c r="A5" s="350"/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</row>
    <row r="6" customFormat="false" ht="12.75" hidden="false" customHeight="false" outlineLevel="0" collapsed="false">
      <c r="A6" s="351" t="s">
        <v>325</v>
      </c>
      <c r="B6" s="351"/>
      <c r="C6" s="351"/>
      <c r="D6" s="351"/>
      <c r="E6" s="351"/>
      <c r="F6" s="352" t="s">
        <v>326</v>
      </c>
      <c r="G6" s="352"/>
      <c r="H6" s="352"/>
      <c r="I6" s="352"/>
      <c r="J6" s="353" t="s">
        <v>327</v>
      </c>
      <c r="K6" s="353"/>
      <c r="L6" s="353"/>
      <c r="M6" s="353"/>
      <c r="N6" s="353"/>
      <c r="O6" s="353"/>
      <c r="P6" s="354" t="s">
        <v>328</v>
      </c>
      <c r="Q6" s="354"/>
      <c r="R6" s="354"/>
      <c r="S6" s="354"/>
      <c r="T6" s="354"/>
      <c r="U6" s="354"/>
      <c r="V6" s="354"/>
      <c r="W6" s="354"/>
      <c r="X6" s="354"/>
      <c r="Y6" s="354"/>
    </row>
    <row r="7" customFormat="false" ht="12.75" hidden="false" customHeight="false" outlineLevel="0" collapsed="false">
      <c r="A7" s="351" t="s">
        <v>329</v>
      </c>
      <c r="B7" s="351"/>
      <c r="C7" s="355" t="n">
        <v>43497</v>
      </c>
      <c r="D7" s="355"/>
      <c r="E7" s="355"/>
      <c r="F7" s="355"/>
      <c r="G7" s="353" t="s">
        <v>330</v>
      </c>
      <c r="H7" s="353"/>
      <c r="I7" s="353"/>
      <c r="J7" s="352" t="s">
        <v>331</v>
      </c>
      <c r="K7" s="352"/>
      <c r="L7" s="352"/>
      <c r="M7" s="352"/>
      <c r="N7" s="352"/>
      <c r="O7" s="352"/>
      <c r="P7" s="356" t="s">
        <v>332</v>
      </c>
      <c r="Q7" s="356"/>
      <c r="R7" s="356"/>
      <c r="S7" s="357" t="s">
        <v>333</v>
      </c>
      <c r="T7" s="357"/>
      <c r="U7" s="357"/>
      <c r="V7" s="357"/>
      <c r="W7" s="357"/>
      <c r="X7" s="357"/>
      <c r="Y7" s="357"/>
    </row>
    <row r="8" customFormat="false" ht="3.75" hidden="false" customHeight="true" outlineLevel="0" collapsed="false">
      <c r="A8" s="358"/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/>
      <c r="U8" s="359"/>
      <c r="V8" s="359"/>
      <c r="W8" s="359"/>
      <c r="X8" s="359"/>
      <c r="Y8" s="360"/>
    </row>
    <row r="9" customFormat="false" ht="6" hidden="false" customHeight="true" outlineLevel="0" collapsed="false">
      <c r="A9" s="361"/>
      <c r="Y9" s="362"/>
    </row>
    <row r="10" customFormat="false" ht="20.1" hidden="false" customHeight="true" outlineLevel="0" collapsed="false">
      <c r="A10" s="363" t="s">
        <v>334</v>
      </c>
      <c r="B10" s="363"/>
      <c r="C10" s="363"/>
      <c r="D10" s="363"/>
      <c r="E10" s="364" t="n">
        <f aca="false">W14+W19+W26+W31+W36</f>
        <v>89249.2</v>
      </c>
      <c r="F10" s="364"/>
      <c r="G10" s="364"/>
      <c r="H10" s="365"/>
      <c r="I10" s="366" t="s">
        <v>335</v>
      </c>
      <c r="J10" s="366"/>
      <c r="K10" s="367" t="n">
        <v>0.25</v>
      </c>
      <c r="L10" s="367"/>
      <c r="M10" s="365"/>
      <c r="N10" s="368" t="s">
        <v>336</v>
      </c>
      <c r="O10" s="368"/>
      <c r="P10" s="368"/>
      <c r="Q10" s="368"/>
      <c r="R10" s="364" t="n">
        <f aca="false">E10*(1+K10)</f>
        <v>111561.5</v>
      </c>
      <c r="S10" s="364"/>
      <c r="T10" s="364"/>
      <c r="U10" s="365"/>
      <c r="V10" s="365"/>
      <c r="W10" s="365"/>
      <c r="X10" s="365"/>
      <c r="Y10" s="369"/>
    </row>
    <row r="11" customFormat="false" ht="5.1" hidden="false" customHeight="true" outlineLevel="0" collapsed="false">
      <c r="A11" s="361"/>
      <c r="Y11" s="362"/>
    </row>
    <row r="12" customFormat="false" ht="20.1" hidden="false" customHeight="true" outlineLevel="0" collapsed="false">
      <c r="A12" s="370" t="s">
        <v>337</v>
      </c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</row>
    <row r="13" s="374" customFormat="true" ht="20.1" hidden="false" customHeight="true" outlineLevel="0" collapsed="false">
      <c r="A13" s="371" t="s">
        <v>13</v>
      </c>
      <c r="B13" s="371"/>
      <c r="C13" s="372" t="s">
        <v>15</v>
      </c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 t="s">
        <v>338</v>
      </c>
      <c r="Q13" s="372"/>
      <c r="R13" s="372"/>
      <c r="S13" s="372" t="s">
        <v>339</v>
      </c>
      <c r="T13" s="372"/>
      <c r="U13" s="372" t="s">
        <v>252</v>
      </c>
      <c r="V13" s="372"/>
      <c r="W13" s="373" t="s">
        <v>340</v>
      </c>
      <c r="X13" s="373"/>
      <c r="Y13" s="373"/>
    </row>
    <row r="14" customFormat="false" ht="13.5" hidden="false" customHeight="true" outlineLevel="0" collapsed="false">
      <c r="A14" s="375" t="s">
        <v>341</v>
      </c>
      <c r="B14" s="375"/>
      <c r="C14" s="375"/>
      <c r="D14" s="375"/>
      <c r="E14" s="375"/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6" t="n">
        <f aca="false">SUM(W15:Y18)</f>
        <v>39538.8</v>
      </c>
      <c r="X14" s="376"/>
      <c r="Y14" s="376"/>
    </row>
    <row r="15" customFormat="false" ht="13.5" hidden="false" customHeight="false" outlineLevel="0" collapsed="false">
      <c r="A15" s="377" t="s">
        <v>21</v>
      </c>
      <c r="B15" s="377"/>
      <c r="C15" s="378" t="s">
        <v>342</v>
      </c>
      <c r="D15" s="378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8"/>
      <c r="P15" s="379" t="n">
        <v>6.56</v>
      </c>
      <c r="Q15" s="379"/>
      <c r="R15" s="379"/>
      <c r="S15" s="380" t="s">
        <v>92</v>
      </c>
      <c r="T15" s="380"/>
      <c r="U15" s="380" t="n">
        <v>3220</v>
      </c>
      <c r="V15" s="380"/>
      <c r="W15" s="381" t="n">
        <f aca="false">U15*P15</f>
        <v>21123.2</v>
      </c>
      <c r="X15" s="381"/>
      <c r="Y15" s="381"/>
    </row>
    <row r="16" customFormat="false" ht="15.75" hidden="false" customHeight="true" outlineLevel="0" collapsed="false">
      <c r="A16" s="377" t="s">
        <v>24</v>
      </c>
      <c r="B16" s="377"/>
      <c r="C16" s="378" t="s">
        <v>343</v>
      </c>
      <c r="D16" s="378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379" t="n">
        <v>6.56</v>
      </c>
      <c r="Q16" s="379"/>
      <c r="R16" s="379"/>
      <c r="S16" s="380" t="s">
        <v>92</v>
      </c>
      <c r="T16" s="380"/>
      <c r="U16" s="380" t="n">
        <v>785</v>
      </c>
      <c r="V16" s="380"/>
      <c r="W16" s="381" t="n">
        <f aca="false">U16*P16</f>
        <v>5149.6</v>
      </c>
      <c r="X16" s="381"/>
      <c r="Y16" s="381"/>
    </row>
    <row r="17" customFormat="false" ht="13.5" hidden="false" customHeight="false" outlineLevel="0" collapsed="false">
      <c r="A17" s="377" t="s">
        <v>27</v>
      </c>
      <c r="B17" s="377"/>
      <c r="C17" s="378" t="s">
        <v>277</v>
      </c>
      <c r="D17" s="378"/>
      <c r="E17" s="378"/>
      <c r="F17" s="378"/>
      <c r="G17" s="378"/>
      <c r="H17" s="378"/>
      <c r="I17" s="378"/>
      <c r="J17" s="378"/>
      <c r="K17" s="378"/>
      <c r="L17" s="378"/>
      <c r="M17" s="378"/>
      <c r="N17" s="378"/>
      <c r="O17" s="378"/>
      <c r="P17" s="379" t="n">
        <v>189</v>
      </c>
      <c r="Q17" s="379"/>
      <c r="R17" s="379"/>
      <c r="S17" s="380" t="s">
        <v>344</v>
      </c>
      <c r="T17" s="380"/>
      <c r="U17" s="380" t="n">
        <v>42</v>
      </c>
      <c r="V17" s="380"/>
      <c r="W17" s="381" t="n">
        <f aca="false">U17*P17</f>
        <v>7938</v>
      </c>
      <c r="X17" s="381"/>
      <c r="Y17" s="381"/>
    </row>
    <row r="18" customFormat="false" ht="15" hidden="false" customHeight="true" outlineLevel="0" collapsed="false">
      <c r="A18" s="377" t="s">
        <v>30</v>
      </c>
      <c r="B18" s="377"/>
      <c r="C18" s="378" t="s">
        <v>345</v>
      </c>
      <c r="D18" s="378"/>
      <c r="E18" s="378"/>
      <c r="F18" s="378"/>
      <c r="G18" s="378"/>
      <c r="H18" s="378"/>
      <c r="I18" s="378"/>
      <c r="J18" s="378"/>
      <c r="K18" s="378"/>
      <c r="L18" s="378"/>
      <c r="M18" s="378"/>
      <c r="N18" s="378"/>
      <c r="O18" s="378"/>
      <c r="P18" s="379" t="n">
        <v>296</v>
      </c>
      <c r="Q18" s="379"/>
      <c r="R18" s="379"/>
      <c r="S18" s="380" t="s">
        <v>92</v>
      </c>
      <c r="T18" s="380"/>
      <c r="U18" s="380" t="n">
        <v>18</v>
      </c>
      <c r="V18" s="380"/>
      <c r="W18" s="381" t="n">
        <f aca="false">U18*P18</f>
        <v>5328</v>
      </c>
      <c r="X18" s="381"/>
      <c r="Y18" s="381"/>
    </row>
    <row r="19" customFormat="false" ht="13.5" hidden="false" customHeight="false" outlineLevel="0" collapsed="false">
      <c r="A19" s="375" t="s">
        <v>346</v>
      </c>
      <c r="B19" s="375"/>
      <c r="C19" s="375"/>
      <c r="D19" s="375"/>
      <c r="E19" s="375"/>
      <c r="F19" s="375"/>
      <c r="G19" s="375"/>
      <c r="H19" s="375"/>
      <c r="I19" s="375"/>
      <c r="J19" s="375"/>
      <c r="K19" s="375"/>
      <c r="L19" s="375"/>
      <c r="M19" s="375"/>
      <c r="N19" s="375"/>
      <c r="O19" s="375"/>
      <c r="P19" s="375"/>
      <c r="Q19" s="375"/>
      <c r="R19" s="375"/>
      <c r="S19" s="375"/>
      <c r="T19" s="375"/>
      <c r="U19" s="375"/>
      <c r="V19" s="375"/>
      <c r="W19" s="376" t="n">
        <f aca="false">SUM(W20:Y23)</f>
        <v>19848</v>
      </c>
      <c r="X19" s="376"/>
      <c r="Y19" s="376"/>
    </row>
    <row r="20" customFormat="false" ht="13.5" hidden="false" customHeight="false" outlineLevel="0" collapsed="false">
      <c r="A20" s="377" t="s">
        <v>40</v>
      </c>
      <c r="B20" s="377"/>
      <c r="C20" s="378" t="s">
        <v>347</v>
      </c>
      <c r="D20" s="378"/>
      <c r="E20" s="378"/>
      <c r="F20" s="378"/>
      <c r="G20" s="378"/>
      <c r="H20" s="378"/>
      <c r="I20" s="378"/>
      <c r="J20" s="378"/>
      <c r="K20" s="378"/>
      <c r="L20" s="378"/>
      <c r="M20" s="378"/>
      <c r="N20" s="378"/>
      <c r="O20" s="378"/>
      <c r="P20" s="379" t="n">
        <v>442</v>
      </c>
      <c r="Q20" s="379"/>
      <c r="R20" s="379"/>
      <c r="S20" s="380" t="s">
        <v>348</v>
      </c>
      <c r="T20" s="380"/>
      <c r="U20" s="380" t="n">
        <v>19</v>
      </c>
      <c r="V20" s="380"/>
      <c r="W20" s="381" t="n">
        <f aca="false">U20*P20</f>
        <v>8398</v>
      </c>
      <c r="X20" s="381"/>
      <c r="Y20" s="381"/>
    </row>
    <row r="21" customFormat="false" ht="13.5" hidden="false" customHeight="false" outlineLevel="0" collapsed="false">
      <c r="A21" s="377" t="s">
        <v>97</v>
      </c>
      <c r="B21" s="377"/>
      <c r="C21" s="378" t="s">
        <v>285</v>
      </c>
      <c r="D21" s="378"/>
      <c r="E21" s="378"/>
      <c r="F21" s="378"/>
      <c r="G21" s="378"/>
      <c r="H21" s="378"/>
      <c r="I21" s="378"/>
      <c r="J21" s="378"/>
      <c r="K21" s="378"/>
      <c r="L21" s="378"/>
      <c r="M21" s="378"/>
      <c r="N21" s="378"/>
      <c r="O21" s="378"/>
      <c r="P21" s="379" t="n">
        <v>290</v>
      </c>
      <c r="Q21" s="379"/>
      <c r="R21" s="379"/>
      <c r="S21" s="380" t="s">
        <v>348</v>
      </c>
      <c r="T21" s="380"/>
      <c r="U21" s="380" t="n">
        <v>25</v>
      </c>
      <c r="V21" s="380"/>
      <c r="W21" s="381" t="n">
        <f aca="false">U21*P21</f>
        <v>7250</v>
      </c>
      <c r="X21" s="381"/>
      <c r="Y21" s="381"/>
    </row>
    <row r="22" customFormat="false" ht="13.5" hidden="false" customHeight="false" outlineLevel="0" collapsed="false">
      <c r="A22" s="377" t="s">
        <v>99</v>
      </c>
      <c r="B22" s="377"/>
      <c r="C22" s="378" t="s">
        <v>349</v>
      </c>
      <c r="D22" s="378"/>
      <c r="E22" s="378"/>
      <c r="F22" s="378"/>
      <c r="G22" s="378"/>
      <c r="H22" s="378"/>
      <c r="I22" s="378"/>
      <c r="J22" s="378"/>
      <c r="K22" s="378"/>
      <c r="L22" s="378"/>
      <c r="M22" s="378"/>
      <c r="N22" s="378"/>
      <c r="O22" s="378"/>
      <c r="P22" s="379" t="n">
        <v>1700</v>
      </c>
      <c r="Q22" s="379"/>
      <c r="R22" s="379"/>
      <c r="S22" s="380" t="s">
        <v>344</v>
      </c>
      <c r="T22" s="380"/>
      <c r="U22" s="380" t="n">
        <v>1</v>
      </c>
      <c r="V22" s="380"/>
      <c r="W22" s="381" t="n">
        <f aca="false">U22*P22</f>
        <v>1700</v>
      </c>
      <c r="X22" s="381"/>
      <c r="Y22" s="381"/>
    </row>
    <row r="23" customFormat="false" ht="13.5" hidden="false" customHeight="false" outlineLevel="0" collapsed="false">
      <c r="A23" s="377" t="s">
        <v>350</v>
      </c>
      <c r="B23" s="377"/>
      <c r="C23" s="378" t="s">
        <v>351</v>
      </c>
      <c r="D23" s="378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9" t="n">
        <v>2500</v>
      </c>
      <c r="Q23" s="379"/>
      <c r="R23" s="379"/>
      <c r="S23" s="380" t="s">
        <v>344</v>
      </c>
      <c r="T23" s="380"/>
      <c r="U23" s="380" t="n">
        <v>1</v>
      </c>
      <c r="V23" s="380"/>
      <c r="W23" s="381" t="n">
        <f aca="false">U23*P23</f>
        <v>2500</v>
      </c>
      <c r="X23" s="381"/>
      <c r="Y23" s="381"/>
    </row>
    <row r="24" customFormat="false" ht="13.5" hidden="false" customHeight="false" outlineLevel="0" collapsed="false">
      <c r="A24" s="377" t="s">
        <v>352</v>
      </c>
      <c r="B24" s="377"/>
      <c r="C24" s="378" t="s">
        <v>353</v>
      </c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8"/>
      <c r="P24" s="379" t="n">
        <v>112.5</v>
      </c>
      <c r="Q24" s="379"/>
      <c r="R24" s="379"/>
      <c r="S24" s="380" t="s">
        <v>344</v>
      </c>
      <c r="T24" s="380"/>
      <c r="U24" s="380" t="n">
        <v>2</v>
      </c>
      <c r="V24" s="380"/>
      <c r="W24" s="381" t="n">
        <f aca="false">U24*P24</f>
        <v>225</v>
      </c>
      <c r="X24" s="381"/>
      <c r="Y24" s="381"/>
    </row>
    <row r="25" customFormat="false" ht="13.5" hidden="false" customHeight="false" outlineLevel="0" collapsed="false">
      <c r="A25" s="377" t="s">
        <v>354</v>
      </c>
      <c r="B25" s="377"/>
      <c r="C25" s="378" t="s">
        <v>355</v>
      </c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378"/>
      <c r="P25" s="379" t="n">
        <v>35</v>
      </c>
      <c r="Q25" s="379"/>
      <c r="R25" s="379"/>
      <c r="S25" s="380" t="s">
        <v>344</v>
      </c>
      <c r="T25" s="380"/>
      <c r="U25" s="380" t="n">
        <v>70</v>
      </c>
      <c r="V25" s="380"/>
      <c r="W25" s="381" t="n">
        <f aca="false">U25*P25</f>
        <v>2450</v>
      </c>
      <c r="X25" s="381"/>
      <c r="Y25" s="381"/>
    </row>
    <row r="26" customFormat="false" ht="13.5" hidden="false" customHeight="false" outlineLevel="0" collapsed="false">
      <c r="A26" s="375" t="s">
        <v>356</v>
      </c>
      <c r="B26" s="375"/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  <c r="N26" s="375"/>
      <c r="O26" s="375"/>
      <c r="P26" s="375"/>
      <c r="Q26" s="375"/>
      <c r="R26" s="375"/>
      <c r="S26" s="375"/>
      <c r="T26" s="375"/>
      <c r="U26" s="375"/>
      <c r="V26" s="375"/>
      <c r="W26" s="376" t="n">
        <f aca="false">SUM(W27:Y30)</f>
        <v>3442.4</v>
      </c>
      <c r="X26" s="376"/>
      <c r="Y26" s="376"/>
    </row>
    <row r="27" customFormat="false" ht="13.5" hidden="false" customHeight="false" outlineLevel="0" collapsed="false">
      <c r="A27" s="377" t="s">
        <v>43</v>
      </c>
      <c r="B27" s="377"/>
      <c r="C27" s="378" t="s">
        <v>317</v>
      </c>
      <c r="D27" s="378"/>
      <c r="E27" s="378"/>
      <c r="F27" s="378"/>
      <c r="G27" s="378"/>
      <c r="H27" s="378"/>
      <c r="I27" s="378"/>
      <c r="J27" s="378"/>
      <c r="K27" s="378"/>
      <c r="L27" s="378"/>
      <c r="M27" s="378"/>
      <c r="N27" s="378"/>
      <c r="O27" s="378"/>
      <c r="P27" s="379" t="n">
        <v>100</v>
      </c>
      <c r="Q27" s="379"/>
      <c r="R27" s="379"/>
      <c r="S27" s="380" t="s">
        <v>357</v>
      </c>
      <c r="T27" s="380"/>
      <c r="U27" s="380" t="n">
        <v>8</v>
      </c>
      <c r="V27" s="380"/>
      <c r="W27" s="381" t="n">
        <f aca="false">U27*P27</f>
        <v>800</v>
      </c>
      <c r="X27" s="381"/>
      <c r="Y27" s="381"/>
    </row>
    <row r="28" customFormat="false" ht="13.5" hidden="false" customHeight="false" outlineLevel="0" collapsed="false">
      <c r="A28" s="377" t="s">
        <v>46</v>
      </c>
      <c r="B28" s="377"/>
      <c r="C28" s="378" t="s">
        <v>318</v>
      </c>
      <c r="D28" s="378"/>
      <c r="E28" s="378"/>
      <c r="F28" s="378"/>
      <c r="G28" s="378"/>
      <c r="H28" s="378"/>
      <c r="I28" s="378"/>
      <c r="J28" s="378"/>
      <c r="K28" s="378"/>
      <c r="L28" s="378"/>
      <c r="M28" s="378"/>
      <c r="N28" s="378"/>
      <c r="O28" s="378"/>
      <c r="P28" s="379" t="n">
        <v>150</v>
      </c>
      <c r="Q28" s="379"/>
      <c r="R28" s="379"/>
      <c r="S28" s="380" t="s">
        <v>357</v>
      </c>
      <c r="T28" s="380"/>
      <c r="U28" s="380" t="n">
        <v>8</v>
      </c>
      <c r="V28" s="380"/>
      <c r="W28" s="381" t="n">
        <f aca="false">U28*P28</f>
        <v>1200</v>
      </c>
      <c r="X28" s="381"/>
      <c r="Y28" s="381"/>
    </row>
    <row r="29" customFormat="false" ht="13.5" hidden="false" customHeight="false" outlineLevel="0" collapsed="false">
      <c r="A29" s="377" t="s">
        <v>48</v>
      </c>
      <c r="B29" s="377"/>
      <c r="C29" s="378" t="s">
        <v>358</v>
      </c>
      <c r="D29" s="378"/>
      <c r="E29" s="378"/>
      <c r="F29" s="378"/>
      <c r="G29" s="378"/>
      <c r="H29" s="378"/>
      <c r="I29" s="378"/>
      <c r="J29" s="378"/>
      <c r="K29" s="378"/>
      <c r="L29" s="378"/>
      <c r="M29" s="378"/>
      <c r="N29" s="378"/>
      <c r="O29" s="378"/>
      <c r="P29" s="379" t="n">
        <v>112</v>
      </c>
      <c r="Q29" s="379"/>
      <c r="R29" s="379"/>
      <c r="S29" s="380" t="s">
        <v>359</v>
      </c>
      <c r="T29" s="380"/>
      <c r="U29" s="380" t="n">
        <v>3.95</v>
      </c>
      <c r="V29" s="380"/>
      <c r="W29" s="381" t="n">
        <f aca="false">U29*P29</f>
        <v>442.4</v>
      </c>
      <c r="X29" s="381"/>
      <c r="Y29" s="381"/>
    </row>
    <row r="30" customFormat="false" ht="13.5" hidden="false" customHeight="false" outlineLevel="0" collapsed="false">
      <c r="A30" s="377" t="s">
        <v>360</v>
      </c>
      <c r="B30" s="377"/>
      <c r="C30" s="378" t="s">
        <v>361</v>
      </c>
      <c r="D30" s="378"/>
      <c r="E30" s="378"/>
      <c r="F30" s="378"/>
      <c r="G30" s="378"/>
      <c r="H30" s="378"/>
      <c r="I30" s="378"/>
      <c r="J30" s="378"/>
      <c r="K30" s="378"/>
      <c r="L30" s="378"/>
      <c r="M30" s="378"/>
      <c r="N30" s="378"/>
      <c r="O30" s="378"/>
      <c r="P30" s="379" t="n">
        <v>250</v>
      </c>
      <c r="Q30" s="379"/>
      <c r="R30" s="379"/>
      <c r="S30" s="380" t="s">
        <v>70</v>
      </c>
      <c r="T30" s="380"/>
      <c r="U30" s="380" t="n">
        <v>4</v>
      </c>
      <c r="V30" s="380"/>
      <c r="W30" s="381" t="n">
        <f aca="false">U30*P30</f>
        <v>1000</v>
      </c>
      <c r="X30" s="381"/>
      <c r="Y30" s="381"/>
    </row>
    <row r="31" customFormat="false" ht="13.5" hidden="false" customHeight="false" outlineLevel="0" collapsed="false">
      <c r="A31" s="375" t="s">
        <v>362</v>
      </c>
      <c r="B31" s="375"/>
      <c r="C31" s="375"/>
      <c r="D31" s="375"/>
      <c r="E31" s="375"/>
      <c r="F31" s="375"/>
      <c r="G31" s="375"/>
      <c r="H31" s="375"/>
      <c r="I31" s="375"/>
      <c r="J31" s="375"/>
      <c r="K31" s="375"/>
      <c r="L31" s="375"/>
      <c r="M31" s="375"/>
      <c r="N31" s="375"/>
      <c r="O31" s="375"/>
      <c r="P31" s="375"/>
      <c r="Q31" s="375"/>
      <c r="R31" s="375"/>
      <c r="S31" s="375"/>
      <c r="T31" s="375"/>
      <c r="U31" s="375"/>
      <c r="V31" s="375"/>
      <c r="W31" s="376" t="n">
        <f aca="false">SUM(W32)</f>
        <v>500</v>
      </c>
      <c r="X31" s="376"/>
      <c r="Y31" s="376"/>
    </row>
    <row r="32" customFormat="false" ht="13.5" hidden="false" customHeight="false" outlineLevel="0" collapsed="false">
      <c r="A32" s="377" t="s">
        <v>51</v>
      </c>
      <c r="B32" s="377"/>
      <c r="C32" s="378" t="s">
        <v>363</v>
      </c>
      <c r="D32" s="378"/>
      <c r="E32" s="378"/>
      <c r="F32" s="378"/>
      <c r="G32" s="378"/>
      <c r="H32" s="378"/>
      <c r="I32" s="378"/>
      <c r="J32" s="378"/>
      <c r="K32" s="378"/>
      <c r="L32" s="378"/>
      <c r="M32" s="378"/>
      <c r="N32" s="378"/>
      <c r="O32" s="378"/>
      <c r="P32" s="379" t="n">
        <v>500</v>
      </c>
      <c r="Q32" s="379"/>
      <c r="R32" s="379"/>
      <c r="S32" s="380" t="s">
        <v>344</v>
      </c>
      <c r="T32" s="380"/>
      <c r="U32" s="380" t="n">
        <v>1</v>
      </c>
      <c r="V32" s="380"/>
      <c r="W32" s="381" t="n">
        <f aca="false">U32*P32</f>
        <v>500</v>
      </c>
      <c r="X32" s="381"/>
      <c r="Y32" s="381"/>
    </row>
    <row r="33" customFormat="false" ht="5.1" hidden="false" customHeight="true" outlineLevel="0" collapsed="false">
      <c r="A33" s="382"/>
      <c r="B33" s="383"/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84"/>
      <c r="P33" s="385"/>
      <c r="Q33" s="385"/>
      <c r="R33" s="385"/>
      <c r="S33" s="383"/>
      <c r="T33" s="383"/>
      <c r="U33" s="383"/>
      <c r="V33" s="383"/>
      <c r="W33" s="386"/>
      <c r="X33" s="383"/>
      <c r="Y33" s="387"/>
    </row>
    <row r="34" customFormat="false" ht="15.75" hidden="false" customHeight="true" outlineLevel="0" collapsed="false">
      <c r="A34" s="388" t="s">
        <v>364</v>
      </c>
      <c r="B34" s="389"/>
      <c r="C34" s="389"/>
      <c r="D34" s="389"/>
      <c r="E34" s="389" t="s">
        <v>365</v>
      </c>
      <c r="F34" s="389"/>
      <c r="G34" s="389"/>
      <c r="H34" s="390" t="n">
        <v>120</v>
      </c>
      <c r="I34" s="390"/>
      <c r="J34" s="390"/>
      <c r="K34" s="391" t="s">
        <v>366</v>
      </c>
      <c r="L34" s="391"/>
      <c r="M34" s="391"/>
      <c r="N34" s="391" t="n">
        <f aca="false">SUM(U37:V55)</f>
        <v>216</v>
      </c>
      <c r="O34" s="391"/>
      <c r="P34" s="391" t="s">
        <v>367</v>
      </c>
      <c r="Q34" s="391"/>
      <c r="R34" s="391"/>
      <c r="S34" s="391" t="n">
        <v>8</v>
      </c>
      <c r="T34" s="391"/>
      <c r="U34" s="391" t="s">
        <v>368</v>
      </c>
      <c r="V34" s="391"/>
      <c r="W34" s="391"/>
      <c r="X34" s="392" t="n">
        <f aca="false">N34/S34</f>
        <v>27</v>
      </c>
      <c r="Y34" s="392"/>
    </row>
    <row r="35" customFormat="false" ht="15.75" hidden="false" customHeight="true" outlineLevel="0" collapsed="false">
      <c r="A35" s="371" t="s">
        <v>13</v>
      </c>
      <c r="B35" s="371"/>
      <c r="C35" s="372" t="s">
        <v>15</v>
      </c>
      <c r="D35" s="372"/>
      <c r="E35" s="372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 t="s">
        <v>369</v>
      </c>
      <c r="Q35" s="372"/>
      <c r="R35" s="372"/>
      <c r="S35" s="372" t="s">
        <v>370</v>
      </c>
      <c r="T35" s="372"/>
      <c r="U35" s="372" t="s">
        <v>371</v>
      </c>
      <c r="V35" s="372"/>
      <c r="W35" s="373" t="s">
        <v>340</v>
      </c>
      <c r="X35" s="373"/>
      <c r="Y35" s="373"/>
    </row>
    <row r="36" customFormat="false" ht="15.75" hidden="false" customHeight="true" outlineLevel="0" collapsed="false">
      <c r="A36" s="375" t="s">
        <v>372</v>
      </c>
      <c r="B36" s="375"/>
      <c r="C36" s="375"/>
      <c r="D36" s="375"/>
      <c r="E36" s="375"/>
      <c r="F36" s="375"/>
      <c r="G36" s="375"/>
      <c r="H36" s="375"/>
      <c r="I36" s="375"/>
      <c r="J36" s="375"/>
      <c r="K36" s="375"/>
      <c r="L36" s="375"/>
      <c r="M36" s="375"/>
      <c r="N36" s="375"/>
      <c r="O36" s="375"/>
      <c r="P36" s="375"/>
      <c r="Q36" s="375"/>
      <c r="R36" s="375"/>
      <c r="S36" s="375"/>
      <c r="T36" s="375"/>
      <c r="U36" s="375"/>
      <c r="V36" s="375"/>
      <c r="W36" s="376" t="n">
        <f aca="false">SUM(W37:Y55)</f>
        <v>25920</v>
      </c>
      <c r="X36" s="376"/>
      <c r="Y36" s="376"/>
    </row>
    <row r="37" customFormat="false" ht="15.75" hidden="false" customHeight="true" outlineLevel="0" collapsed="false">
      <c r="A37" s="377" t="s">
        <v>21</v>
      </c>
      <c r="B37" s="377"/>
      <c r="C37" s="378" t="s">
        <v>373</v>
      </c>
      <c r="D37" s="378"/>
      <c r="E37" s="378"/>
      <c r="F37" s="378"/>
      <c r="G37" s="378"/>
      <c r="H37" s="378"/>
      <c r="I37" s="378"/>
      <c r="J37" s="378"/>
      <c r="K37" s="378"/>
      <c r="L37" s="378"/>
      <c r="M37" s="378"/>
      <c r="N37" s="378"/>
      <c r="O37" s="378"/>
      <c r="P37" s="393" t="n">
        <v>2</v>
      </c>
      <c r="Q37" s="393"/>
      <c r="R37" s="393"/>
      <c r="S37" s="380" t="n">
        <v>11</v>
      </c>
      <c r="T37" s="380"/>
      <c r="U37" s="380" t="n">
        <f aca="false">S37*P37</f>
        <v>22</v>
      </c>
      <c r="V37" s="380"/>
      <c r="W37" s="381" t="n">
        <f aca="false">U37*$H$34</f>
        <v>2640</v>
      </c>
      <c r="X37" s="381"/>
      <c r="Y37" s="381"/>
    </row>
    <row r="38" customFormat="false" ht="15.75" hidden="false" customHeight="true" outlineLevel="0" collapsed="false">
      <c r="A38" s="377" t="s">
        <v>24</v>
      </c>
      <c r="B38" s="377"/>
      <c r="C38" s="378" t="s">
        <v>374</v>
      </c>
      <c r="D38" s="378"/>
      <c r="E38" s="378"/>
      <c r="F38" s="378"/>
      <c r="G38" s="378"/>
      <c r="H38" s="378"/>
      <c r="I38" s="378"/>
      <c r="J38" s="378"/>
      <c r="K38" s="378"/>
      <c r="L38" s="378"/>
      <c r="M38" s="378"/>
      <c r="N38" s="378"/>
      <c r="O38" s="378"/>
      <c r="P38" s="393" t="n">
        <v>2</v>
      </c>
      <c r="Q38" s="393"/>
      <c r="R38" s="393"/>
      <c r="S38" s="380" t="n">
        <v>6</v>
      </c>
      <c r="T38" s="380"/>
      <c r="U38" s="380" t="n">
        <f aca="false">S38*P38</f>
        <v>12</v>
      </c>
      <c r="V38" s="380"/>
      <c r="W38" s="381" t="n">
        <f aca="false">U38*$H$34</f>
        <v>1440</v>
      </c>
      <c r="X38" s="381"/>
      <c r="Y38" s="381"/>
    </row>
    <row r="39" customFormat="false" ht="13.5" hidden="false" customHeight="false" outlineLevel="0" collapsed="false">
      <c r="A39" s="377" t="s">
        <v>27</v>
      </c>
      <c r="B39" s="377"/>
      <c r="C39" s="378" t="s">
        <v>375</v>
      </c>
      <c r="D39" s="378"/>
      <c r="E39" s="378"/>
      <c r="F39" s="378"/>
      <c r="G39" s="378"/>
      <c r="H39" s="378"/>
      <c r="I39" s="378"/>
      <c r="J39" s="378"/>
      <c r="K39" s="378"/>
      <c r="L39" s="378"/>
      <c r="M39" s="378"/>
      <c r="N39" s="378"/>
      <c r="O39" s="378"/>
      <c r="P39" s="393" t="n">
        <v>2</v>
      </c>
      <c r="Q39" s="393"/>
      <c r="R39" s="393"/>
      <c r="S39" s="380" t="n">
        <v>2</v>
      </c>
      <c r="T39" s="380"/>
      <c r="U39" s="380" t="n">
        <f aca="false">S39*P39</f>
        <v>4</v>
      </c>
      <c r="V39" s="380"/>
      <c r="W39" s="381" t="n">
        <f aca="false">U39*$H$34</f>
        <v>480</v>
      </c>
      <c r="X39" s="381"/>
      <c r="Y39" s="381"/>
    </row>
    <row r="40" customFormat="false" ht="13.5" hidden="false" customHeight="false" outlineLevel="0" collapsed="false">
      <c r="A40" s="377" t="s">
        <v>30</v>
      </c>
      <c r="B40" s="377"/>
      <c r="C40" s="378" t="s">
        <v>376</v>
      </c>
      <c r="D40" s="378"/>
      <c r="E40" s="378"/>
      <c r="F40" s="378"/>
      <c r="G40" s="378"/>
      <c r="H40" s="378"/>
      <c r="I40" s="378"/>
      <c r="J40" s="378"/>
      <c r="K40" s="378"/>
      <c r="L40" s="378"/>
      <c r="M40" s="378"/>
      <c r="N40" s="378"/>
      <c r="O40" s="378"/>
      <c r="P40" s="393" t="n">
        <v>2</v>
      </c>
      <c r="Q40" s="393"/>
      <c r="R40" s="393"/>
      <c r="S40" s="380" t="n">
        <v>2</v>
      </c>
      <c r="T40" s="380"/>
      <c r="U40" s="380" t="n">
        <f aca="false">S40*P40</f>
        <v>4</v>
      </c>
      <c r="V40" s="380"/>
      <c r="W40" s="381" t="n">
        <f aca="false">U40*$H$34</f>
        <v>480</v>
      </c>
      <c r="X40" s="381"/>
      <c r="Y40" s="381"/>
    </row>
    <row r="41" customFormat="false" ht="13.5" hidden="false" customHeight="false" outlineLevel="0" collapsed="false">
      <c r="A41" s="377" t="s">
        <v>33</v>
      </c>
      <c r="B41" s="377"/>
      <c r="C41" s="378" t="s">
        <v>377</v>
      </c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  <c r="O41" s="378"/>
      <c r="P41" s="393" t="n">
        <v>2</v>
      </c>
      <c r="Q41" s="393"/>
      <c r="R41" s="393"/>
      <c r="S41" s="380" t="n">
        <v>3</v>
      </c>
      <c r="T41" s="380"/>
      <c r="U41" s="380" t="n">
        <f aca="false">S41*P41</f>
        <v>6</v>
      </c>
      <c r="V41" s="380"/>
      <c r="W41" s="381" t="n">
        <f aca="false">U41*$H$34</f>
        <v>720</v>
      </c>
      <c r="X41" s="381"/>
      <c r="Y41" s="381"/>
    </row>
    <row r="42" customFormat="false" ht="13.5" hidden="false" customHeight="false" outlineLevel="0" collapsed="false">
      <c r="A42" s="377" t="s">
        <v>35</v>
      </c>
      <c r="B42" s="377"/>
      <c r="C42" s="378" t="s">
        <v>378</v>
      </c>
      <c r="D42" s="378"/>
      <c r="E42" s="378"/>
      <c r="F42" s="378"/>
      <c r="G42" s="378"/>
      <c r="H42" s="378"/>
      <c r="I42" s="378"/>
      <c r="J42" s="378"/>
      <c r="K42" s="378"/>
      <c r="L42" s="378"/>
      <c r="M42" s="378"/>
      <c r="N42" s="378"/>
      <c r="O42" s="378"/>
      <c r="P42" s="393" t="n">
        <v>2</v>
      </c>
      <c r="Q42" s="393"/>
      <c r="R42" s="393"/>
      <c r="S42" s="380" t="n">
        <v>4</v>
      </c>
      <c r="T42" s="380"/>
      <c r="U42" s="380" t="n">
        <f aca="false">S42*P42</f>
        <v>8</v>
      </c>
      <c r="V42" s="380"/>
      <c r="W42" s="381" t="n">
        <f aca="false">U42*$H$34</f>
        <v>960</v>
      </c>
      <c r="X42" s="381"/>
      <c r="Y42" s="381"/>
    </row>
    <row r="43" customFormat="false" ht="13.5" hidden="false" customHeight="false" outlineLevel="0" collapsed="false">
      <c r="A43" s="377" t="s">
        <v>37</v>
      </c>
      <c r="B43" s="377"/>
      <c r="C43" s="378" t="s">
        <v>379</v>
      </c>
      <c r="D43" s="378"/>
      <c r="E43" s="378"/>
      <c r="F43" s="378"/>
      <c r="G43" s="378"/>
      <c r="H43" s="378"/>
      <c r="I43" s="378"/>
      <c r="J43" s="378"/>
      <c r="K43" s="378"/>
      <c r="L43" s="378"/>
      <c r="M43" s="378"/>
      <c r="N43" s="378"/>
      <c r="O43" s="378"/>
      <c r="P43" s="393" t="n">
        <v>2</v>
      </c>
      <c r="Q43" s="393"/>
      <c r="R43" s="393"/>
      <c r="S43" s="380" t="n">
        <v>11</v>
      </c>
      <c r="T43" s="380"/>
      <c r="U43" s="380" t="n">
        <f aca="false">S43*P43</f>
        <v>22</v>
      </c>
      <c r="V43" s="380"/>
      <c r="W43" s="381" t="n">
        <f aca="false">U43*$H$34</f>
        <v>2640</v>
      </c>
      <c r="X43" s="381"/>
      <c r="Y43" s="381"/>
    </row>
    <row r="44" customFormat="false" ht="13.5" hidden="false" customHeight="false" outlineLevel="0" collapsed="false">
      <c r="A44" s="377" t="s">
        <v>380</v>
      </c>
      <c r="B44" s="377"/>
      <c r="C44" s="378" t="s">
        <v>381</v>
      </c>
      <c r="D44" s="378"/>
      <c r="E44" s="378"/>
      <c r="F44" s="378"/>
      <c r="G44" s="378"/>
      <c r="H44" s="378"/>
      <c r="I44" s="378"/>
      <c r="J44" s="378"/>
      <c r="K44" s="378"/>
      <c r="L44" s="378"/>
      <c r="M44" s="378"/>
      <c r="N44" s="378"/>
      <c r="O44" s="378"/>
      <c r="P44" s="393" t="n">
        <v>2</v>
      </c>
      <c r="Q44" s="393"/>
      <c r="R44" s="393"/>
      <c r="S44" s="380" t="n">
        <v>2</v>
      </c>
      <c r="T44" s="380"/>
      <c r="U44" s="380" t="n">
        <f aca="false">S44*P44</f>
        <v>4</v>
      </c>
      <c r="V44" s="380"/>
      <c r="W44" s="381" t="n">
        <f aca="false">U44*$H$34</f>
        <v>480</v>
      </c>
      <c r="X44" s="381"/>
      <c r="Y44" s="381"/>
    </row>
    <row r="45" customFormat="false" ht="13.5" hidden="false" customHeight="false" outlineLevel="0" collapsed="false">
      <c r="A45" s="377" t="s">
        <v>382</v>
      </c>
      <c r="B45" s="377"/>
      <c r="C45" s="378" t="s">
        <v>383</v>
      </c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78"/>
      <c r="O45" s="378"/>
      <c r="P45" s="393" t="n">
        <v>2</v>
      </c>
      <c r="Q45" s="393"/>
      <c r="R45" s="393"/>
      <c r="S45" s="380" t="n">
        <v>3</v>
      </c>
      <c r="T45" s="380"/>
      <c r="U45" s="380" t="n">
        <f aca="false">S45*P45</f>
        <v>6</v>
      </c>
      <c r="V45" s="380"/>
      <c r="W45" s="381" t="n">
        <f aca="false">U45*$H$34</f>
        <v>720</v>
      </c>
      <c r="X45" s="381"/>
      <c r="Y45" s="381"/>
    </row>
    <row r="46" customFormat="false" ht="13.5" hidden="false" customHeight="false" outlineLevel="0" collapsed="false">
      <c r="A46" s="377" t="s">
        <v>384</v>
      </c>
      <c r="B46" s="377"/>
      <c r="C46" s="378" t="s">
        <v>385</v>
      </c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  <c r="O46" s="378"/>
      <c r="P46" s="393" t="n">
        <v>2</v>
      </c>
      <c r="Q46" s="393"/>
      <c r="R46" s="393"/>
      <c r="S46" s="380" t="n">
        <v>3</v>
      </c>
      <c r="T46" s="380"/>
      <c r="U46" s="380" t="n">
        <f aca="false">S46*P46</f>
        <v>6</v>
      </c>
      <c r="V46" s="380"/>
      <c r="W46" s="381" t="n">
        <f aca="false">U46*$H$34</f>
        <v>720</v>
      </c>
      <c r="X46" s="381"/>
      <c r="Y46" s="381"/>
    </row>
    <row r="47" customFormat="false" ht="13.5" hidden="false" customHeight="false" outlineLevel="0" collapsed="false">
      <c r="A47" s="377" t="s">
        <v>386</v>
      </c>
      <c r="B47" s="377"/>
      <c r="C47" s="378" t="s">
        <v>387</v>
      </c>
      <c r="D47" s="378"/>
      <c r="E47" s="378"/>
      <c r="F47" s="378"/>
      <c r="G47" s="378"/>
      <c r="H47" s="378"/>
      <c r="I47" s="378"/>
      <c r="J47" s="378"/>
      <c r="K47" s="378"/>
      <c r="L47" s="378"/>
      <c r="M47" s="378"/>
      <c r="N47" s="378"/>
      <c r="O47" s="378"/>
      <c r="P47" s="393" t="n">
        <v>2</v>
      </c>
      <c r="Q47" s="393"/>
      <c r="R47" s="393"/>
      <c r="S47" s="380" t="n">
        <v>3</v>
      </c>
      <c r="T47" s="380"/>
      <c r="U47" s="380" t="n">
        <f aca="false">S47*P47</f>
        <v>6</v>
      </c>
      <c r="V47" s="380"/>
      <c r="W47" s="381" t="n">
        <f aca="false">U47*$H$34</f>
        <v>720</v>
      </c>
      <c r="X47" s="381"/>
      <c r="Y47" s="381"/>
    </row>
    <row r="48" customFormat="false" ht="15.75" hidden="false" customHeight="true" outlineLevel="0" collapsed="false">
      <c r="A48" s="377" t="s">
        <v>388</v>
      </c>
      <c r="B48" s="377"/>
      <c r="C48" s="378" t="s">
        <v>389</v>
      </c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  <c r="O48" s="378"/>
      <c r="P48" s="393" t="n">
        <v>2</v>
      </c>
      <c r="Q48" s="393"/>
      <c r="R48" s="393"/>
      <c r="S48" s="380" t="n">
        <v>3</v>
      </c>
      <c r="T48" s="380"/>
      <c r="U48" s="380" t="n">
        <f aca="false">S48*P48</f>
        <v>6</v>
      </c>
      <c r="V48" s="380"/>
      <c r="W48" s="381" t="n">
        <f aca="false">U48*$H$34</f>
        <v>720</v>
      </c>
      <c r="X48" s="381"/>
      <c r="Y48" s="381"/>
    </row>
    <row r="49" customFormat="false" ht="15.75" hidden="false" customHeight="true" outlineLevel="0" collapsed="false">
      <c r="A49" s="377" t="s">
        <v>390</v>
      </c>
      <c r="B49" s="377"/>
      <c r="C49" s="378" t="s">
        <v>391</v>
      </c>
      <c r="D49" s="378"/>
      <c r="E49" s="378"/>
      <c r="F49" s="378"/>
      <c r="G49" s="378"/>
      <c r="H49" s="378"/>
      <c r="I49" s="378"/>
      <c r="J49" s="378"/>
      <c r="K49" s="378"/>
      <c r="L49" s="378"/>
      <c r="M49" s="378"/>
      <c r="N49" s="378"/>
      <c r="O49" s="378"/>
      <c r="P49" s="393" t="n">
        <v>2</v>
      </c>
      <c r="Q49" s="393"/>
      <c r="R49" s="393"/>
      <c r="S49" s="380" t="n">
        <v>6</v>
      </c>
      <c r="T49" s="380"/>
      <c r="U49" s="380" t="n">
        <f aca="false">S49*P49</f>
        <v>12</v>
      </c>
      <c r="V49" s="380"/>
      <c r="W49" s="381" t="n">
        <f aca="false">U49*$H$34</f>
        <v>1440</v>
      </c>
      <c r="X49" s="381"/>
      <c r="Y49" s="381"/>
    </row>
    <row r="50" customFormat="false" ht="15.75" hidden="false" customHeight="true" outlineLevel="0" collapsed="false">
      <c r="A50" s="377" t="s">
        <v>392</v>
      </c>
      <c r="B50" s="377"/>
      <c r="C50" s="378" t="s">
        <v>393</v>
      </c>
      <c r="D50" s="378"/>
      <c r="E50" s="378"/>
      <c r="F50" s="378"/>
      <c r="G50" s="378"/>
      <c r="H50" s="378"/>
      <c r="I50" s="378"/>
      <c r="J50" s="378"/>
      <c r="K50" s="378"/>
      <c r="L50" s="378"/>
      <c r="M50" s="378"/>
      <c r="N50" s="378"/>
      <c r="O50" s="378"/>
      <c r="P50" s="393" t="n">
        <v>2</v>
      </c>
      <c r="Q50" s="393"/>
      <c r="R50" s="393"/>
      <c r="S50" s="380" t="n">
        <v>21</v>
      </c>
      <c r="T50" s="380"/>
      <c r="U50" s="380" t="n">
        <f aca="false">S50*P50</f>
        <v>42</v>
      </c>
      <c r="V50" s="380"/>
      <c r="W50" s="381" t="n">
        <f aca="false">U50*$H$34</f>
        <v>5040</v>
      </c>
      <c r="X50" s="381"/>
      <c r="Y50" s="381"/>
    </row>
    <row r="51" customFormat="false" ht="13.5" hidden="false" customHeight="false" outlineLevel="0" collapsed="false">
      <c r="A51" s="377" t="s">
        <v>394</v>
      </c>
      <c r="B51" s="377"/>
      <c r="C51" s="378" t="s">
        <v>395</v>
      </c>
      <c r="D51" s="378"/>
      <c r="E51" s="378"/>
      <c r="F51" s="378"/>
      <c r="G51" s="378"/>
      <c r="H51" s="378"/>
      <c r="I51" s="378"/>
      <c r="J51" s="378"/>
      <c r="K51" s="378"/>
      <c r="L51" s="378"/>
      <c r="M51" s="378"/>
      <c r="N51" s="378"/>
      <c r="O51" s="378"/>
      <c r="P51" s="393" t="n">
        <v>2</v>
      </c>
      <c r="Q51" s="393"/>
      <c r="R51" s="393"/>
      <c r="S51" s="380" t="n">
        <v>3</v>
      </c>
      <c r="T51" s="380"/>
      <c r="U51" s="380" t="n">
        <f aca="false">S51*P51</f>
        <v>6</v>
      </c>
      <c r="V51" s="380"/>
      <c r="W51" s="381" t="n">
        <f aca="false">U51*$H$34</f>
        <v>720</v>
      </c>
      <c r="X51" s="381"/>
      <c r="Y51" s="381"/>
    </row>
    <row r="52" customFormat="false" ht="13.5" hidden="false" customHeight="false" outlineLevel="0" collapsed="false">
      <c r="A52" s="377" t="s">
        <v>396</v>
      </c>
      <c r="B52" s="377"/>
      <c r="C52" s="378" t="s">
        <v>397</v>
      </c>
      <c r="D52" s="378"/>
      <c r="E52" s="378"/>
      <c r="F52" s="378"/>
      <c r="G52" s="378"/>
      <c r="H52" s="378"/>
      <c r="I52" s="378"/>
      <c r="J52" s="378"/>
      <c r="K52" s="378"/>
      <c r="L52" s="378"/>
      <c r="M52" s="378"/>
      <c r="N52" s="378"/>
      <c r="O52" s="378"/>
      <c r="P52" s="393" t="n">
        <v>2</v>
      </c>
      <c r="Q52" s="393"/>
      <c r="R52" s="393"/>
      <c r="S52" s="380" t="n">
        <v>10</v>
      </c>
      <c r="T52" s="380"/>
      <c r="U52" s="380" t="n">
        <f aca="false">S52*P52</f>
        <v>20</v>
      </c>
      <c r="V52" s="380"/>
      <c r="W52" s="381" t="n">
        <f aca="false">U52*$H$34</f>
        <v>2400</v>
      </c>
      <c r="X52" s="381"/>
      <c r="Y52" s="381"/>
    </row>
    <row r="53" customFormat="false" ht="15" hidden="false" customHeight="true" outlineLevel="0" collapsed="false">
      <c r="A53" s="377" t="s">
        <v>398</v>
      </c>
      <c r="B53" s="377"/>
      <c r="C53" s="378" t="s">
        <v>399</v>
      </c>
      <c r="D53" s="378"/>
      <c r="E53" s="378"/>
      <c r="F53" s="378"/>
      <c r="G53" s="378"/>
      <c r="H53" s="378"/>
      <c r="I53" s="378"/>
      <c r="J53" s="378"/>
      <c r="K53" s="378"/>
      <c r="L53" s="378"/>
      <c r="M53" s="378"/>
      <c r="N53" s="378"/>
      <c r="O53" s="378"/>
      <c r="P53" s="393" t="n">
        <v>2</v>
      </c>
      <c r="Q53" s="393"/>
      <c r="R53" s="393"/>
      <c r="S53" s="380" t="n">
        <v>10</v>
      </c>
      <c r="T53" s="380"/>
      <c r="U53" s="380" t="n">
        <f aca="false">S53*P53</f>
        <v>20</v>
      </c>
      <c r="V53" s="380"/>
      <c r="W53" s="381" t="n">
        <f aca="false">U53*$H$34</f>
        <v>2400</v>
      </c>
      <c r="X53" s="381"/>
      <c r="Y53" s="381"/>
    </row>
    <row r="54" customFormat="false" ht="15" hidden="false" customHeight="true" outlineLevel="0" collapsed="false">
      <c r="A54" s="377" t="s">
        <v>400</v>
      </c>
      <c r="B54" s="377"/>
      <c r="C54" s="378" t="s">
        <v>401</v>
      </c>
      <c r="D54" s="378"/>
      <c r="E54" s="378"/>
      <c r="F54" s="378"/>
      <c r="G54" s="378"/>
      <c r="H54" s="378"/>
      <c r="I54" s="378"/>
      <c r="J54" s="378"/>
      <c r="K54" s="378"/>
      <c r="L54" s="378"/>
      <c r="M54" s="378"/>
      <c r="N54" s="378"/>
      <c r="O54" s="378"/>
      <c r="P54" s="393" t="n">
        <v>2</v>
      </c>
      <c r="Q54" s="393"/>
      <c r="R54" s="393"/>
      <c r="S54" s="380" t="n">
        <v>3</v>
      </c>
      <c r="T54" s="380"/>
      <c r="U54" s="380" t="n">
        <f aca="false">S54*P54</f>
        <v>6</v>
      </c>
      <c r="V54" s="380"/>
      <c r="W54" s="381" t="n">
        <f aca="false">U54*$H$34</f>
        <v>720</v>
      </c>
      <c r="X54" s="381"/>
      <c r="Y54" s="381"/>
    </row>
    <row r="55" customFormat="false" ht="13.5" hidden="false" customHeight="false" outlineLevel="0" collapsed="false">
      <c r="A55" s="377" t="s">
        <v>402</v>
      </c>
      <c r="B55" s="377"/>
      <c r="C55" s="378" t="s">
        <v>403</v>
      </c>
      <c r="D55" s="378"/>
      <c r="E55" s="378"/>
      <c r="F55" s="378"/>
      <c r="G55" s="378"/>
      <c r="H55" s="378"/>
      <c r="I55" s="378"/>
      <c r="J55" s="378"/>
      <c r="K55" s="378"/>
      <c r="L55" s="378"/>
      <c r="M55" s="378"/>
      <c r="N55" s="378"/>
      <c r="O55" s="378"/>
      <c r="P55" s="393" t="n">
        <v>2</v>
      </c>
      <c r="Q55" s="393"/>
      <c r="R55" s="393"/>
      <c r="S55" s="380" t="n">
        <v>2</v>
      </c>
      <c r="T55" s="380"/>
      <c r="U55" s="380" t="n">
        <f aca="false">S55*P55</f>
        <v>4</v>
      </c>
      <c r="V55" s="380"/>
      <c r="W55" s="381" t="n">
        <f aca="false">U55*$H$34</f>
        <v>480</v>
      </c>
      <c r="X55" s="381"/>
      <c r="Y55" s="381"/>
    </row>
  </sheetData>
  <mergeCells count="256">
    <mergeCell ref="A1:E2"/>
    <mergeCell ref="F1:T1"/>
    <mergeCell ref="U1:Y1"/>
    <mergeCell ref="F2:T2"/>
    <mergeCell ref="U2:Y2"/>
    <mergeCell ref="A4:Y5"/>
    <mergeCell ref="A6:E6"/>
    <mergeCell ref="F6:I6"/>
    <mergeCell ref="J6:O6"/>
    <mergeCell ref="P6:Y6"/>
    <mergeCell ref="A7:B7"/>
    <mergeCell ref="C7:F7"/>
    <mergeCell ref="G7:I7"/>
    <mergeCell ref="J7:O7"/>
    <mergeCell ref="P7:R7"/>
    <mergeCell ref="S7:Y7"/>
    <mergeCell ref="A10:D10"/>
    <mergeCell ref="E10:G10"/>
    <mergeCell ref="I10:J10"/>
    <mergeCell ref="K10:L10"/>
    <mergeCell ref="N10:Q10"/>
    <mergeCell ref="R10:T10"/>
    <mergeCell ref="A12:Y12"/>
    <mergeCell ref="A13:B13"/>
    <mergeCell ref="C13:O13"/>
    <mergeCell ref="P13:R13"/>
    <mergeCell ref="S13:T13"/>
    <mergeCell ref="U13:V13"/>
    <mergeCell ref="W13:Y13"/>
    <mergeCell ref="A14:V14"/>
    <mergeCell ref="W14:Y14"/>
    <mergeCell ref="A15:B15"/>
    <mergeCell ref="C15:O15"/>
    <mergeCell ref="P15:R15"/>
    <mergeCell ref="S15:T15"/>
    <mergeCell ref="U15:V15"/>
    <mergeCell ref="W15:Y15"/>
    <mergeCell ref="A16:B16"/>
    <mergeCell ref="C16:O16"/>
    <mergeCell ref="P16:R16"/>
    <mergeCell ref="S16:T16"/>
    <mergeCell ref="U16:V16"/>
    <mergeCell ref="W16:Y16"/>
    <mergeCell ref="A17:B17"/>
    <mergeCell ref="C17:O17"/>
    <mergeCell ref="P17:R17"/>
    <mergeCell ref="S17:T17"/>
    <mergeCell ref="U17:V17"/>
    <mergeCell ref="W17:Y17"/>
    <mergeCell ref="A18:B18"/>
    <mergeCell ref="C18:O18"/>
    <mergeCell ref="P18:R18"/>
    <mergeCell ref="S18:T18"/>
    <mergeCell ref="U18:V18"/>
    <mergeCell ref="W18:Y18"/>
    <mergeCell ref="A19:V19"/>
    <mergeCell ref="W19:Y19"/>
    <mergeCell ref="A20:B20"/>
    <mergeCell ref="C20:O20"/>
    <mergeCell ref="P20:R20"/>
    <mergeCell ref="S20:T20"/>
    <mergeCell ref="U20:V20"/>
    <mergeCell ref="W20:Y20"/>
    <mergeCell ref="A21:B21"/>
    <mergeCell ref="C21:O21"/>
    <mergeCell ref="P21:R21"/>
    <mergeCell ref="S21:T21"/>
    <mergeCell ref="U21:V21"/>
    <mergeCell ref="W21:Y21"/>
    <mergeCell ref="A22:B22"/>
    <mergeCell ref="C22:O22"/>
    <mergeCell ref="P22:R22"/>
    <mergeCell ref="S22:T22"/>
    <mergeCell ref="U22:V22"/>
    <mergeCell ref="W22:Y22"/>
    <mergeCell ref="A23:B23"/>
    <mergeCell ref="C23:O23"/>
    <mergeCell ref="P23:R23"/>
    <mergeCell ref="S23:T23"/>
    <mergeCell ref="U23:V23"/>
    <mergeCell ref="W23:Y23"/>
    <mergeCell ref="A24:B24"/>
    <mergeCell ref="C24:O24"/>
    <mergeCell ref="P24:R24"/>
    <mergeCell ref="S24:T24"/>
    <mergeCell ref="U24:V24"/>
    <mergeCell ref="W24:Y24"/>
    <mergeCell ref="A25:B25"/>
    <mergeCell ref="C25:O25"/>
    <mergeCell ref="P25:R25"/>
    <mergeCell ref="S25:T25"/>
    <mergeCell ref="U25:V25"/>
    <mergeCell ref="W25:Y25"/>
    <mergeCell ref="A26:V26"/>
    <mergeCell ref="W26:Y26"/>
    <mergeCell ref="A27:B27"/>
    <mergeCell ref="C27:O27"/>
    <mergeCell ref="P27:R27"/>
    <mergeCell ref="S27:T27"/>
    <mergeCell ref="U27:V27"/>
    <mergeCell ref="W27:Y27"/>
    <mergeCell ref="A28:B28"/>
    <mergeCell ref="C28:O28"/>
    <mergeCell ref="P28:R28"/>
    <mergeCell ref="S28:T28"/>
    <mergeCell ref="U28:V28"/>
    <mergeCell ref="W28:Y28"/>
    <mergeCell ref="A29:B29"/>
    <mergeCell ref="C29:O29"/>
    <mergeCell ref="P29:R29"/>
    <mergeCell ref="S29:T29"/>
    <mergeCell ref="U29:V29"/>
    <mergeCell ref="W29:Y29"/>
    <mergeCell ref="A30:B30"/>
    <mergeCell ref="C30:O30"/>
    <mergeCell ref="P30:R30"/>
    <mergeCell ref="S30:T30"/>
    <mergeCell ref="U30:V30"/>
    <mergeCell ref="W30:Y30"/>
    <mergeCell ref="A31:V31"/>
    <mergeCell ref="W31:Y31"/>
    <mergeCell ref="A32:B32"/>
    <mergeCell ref="C32:O32"/>
    <mergeCell ref="P32:R32"/>
    <mergeCell ref="S32:T32"/>
    <mergeCell ref="U32:V32"/>
    <mergeCell ref="W32:Y32"/>
    <mergeCell ref="H34:J34"/>
    <mergeCell ref="K34:M34"/>
    <mergeCell ref="N34:O34"/>
    <mergeCell ref="P34:R34"/>
    <mergeCell ref="S34:T34"/>
    <mergeCell ref="U34:W34"/>
    <mergeCell ref="X34:Y34"/>
    <mergeCell ref="A35:B35"/>
    <mergeCell ref="C35:O35"/>
    <mergeCell ref="P35:R35"/>
    <mergeCell ref="S35:T35"/>
    <mergeCell ref="U35:V35"/>
    <mergeCell ref="W35:Y35"/>
    <mergeCell ref="A36:V36"/>
    <mergeCell ref="W36:Y36"/>
    <mergeCell ref="A37:B37"/>
    <mergeCell ref="C37:O37"/>
    <mergeCell ref="P37:R37"/>
    <mergeCell ref="S37:T37"/>
    <mergeCell ref="U37:V37"/>
    <mergeCell ref="W37:Y37"/>
    <mergeCell ref="A38:B38"/>
    <mergeCell ref="C38:O38"/>
    <mergeCell ref="P38:R38"/>
    <mergeCell ref="S38:T38"/>
    <mergeCell ref="U38:V38"/>
    <mergeCell ref="W38:Y38"/>
    <mergeCell ref="A39:B39"/>
    <mergeCell ref="C39:O39"/>
    <mergeCell ref="P39:R39"/>
    <mergeCell ref="S39:T39"/>
    <mergeCell ref="U39:V39"/>
    <mergeCell ref="W39:Y39"/>
    <mergeCell ref="A40:B40"/>
    <mergeCell ref="C40:O40"/>
    <mergeCell ref="P40:R40"/>
    <mergeCell ref="S40:T40"/>
    <mergeCell ref="U40:V40"/>
    <mergeCell ref="W40:Y40"/>
    <mergeCell ref="A41:B41"/>
    <mergeCell ref="C41:O41"/>
    <mergeCell ref="P41:R41"/>
    <mergeCell ref="S41:T41"/>
    <mergeCell ref="U41:V41"/>
    <mergeCell ref="W41:Y41"/>
    <mergeCell ref="A42:B42"/>
    <mergeCell ref="C42:O42"/>
    <mergeCell ref="P42:R42"/>
    <mergeCell ref="S42:T42"/>
    <mergeCell ref="U42:V42"/>
    <mergeCell ref="W42:Y42"/>
    <mergeCell ref="A43:B43"/>
    <mergeCell ref="C43:O43"/>
    <mergeCell ref="P43:R43"/>
    <mergeCell ref="S43:T43"/>
    <mergeCell ref="U43:V43"/>
    <mergeCell ref="W43:Y43"/>
    <mergeCell ref="A44:B44"/>
    <mergeCell ref="C44:O44"/>
    <mergeCell ref="P44:R44"/>
    <mergeCell ref="S44:T44"/>
    <mergeCell ref="U44:V44"/>
    <mergeCell ref="W44:Y44"/>
    <mergeCell ref="A45:B45"/>
    <mergeCell ref="C45:O45"/>
    <mergeCell ref="P45:R45"/>
    <mergeCell ref="S45:T45"/>
    <mergeCell ref="U45:V45"/>
    <mergeCell ref="W45:Y45"/>
    <mergeCell ref="A46:B46"/>
    <mergeCell ref="C46:O46"/>
    <mergeCell ref="P46:R46"/>
    <mergeCell ref="S46:T46"/>
    <mergeCell ref="U46:V46"/>
    <mergeCell ref="W46:Y46"/>
    <mergeCell ref="A47:B47"/>
    <mergeCell ref="C47:O47"/>
    <mergeCell ref="P47:R47"/>
    <mergeCell ref="S47:T47"/>
    <mergeCell ref="U47:V47"/>
    <mergeCell ref="W47:Y47"/>
    <mergeCell ref="A48:B48"/>
    <mergeCell ref="C48:O48"/>
    <mergeCell ref="P48:R48"/>
    <mergeCell ref="S48:T48"/>
    <mergeCell ref="U48:V48"/>
    <mergeCell ref="W48:Y48"/>
    <mergeCell ref="A49:B49"/>
    <mergeCell ref="C49:O49"/>
    <mergeCell ref="P49:R49"/>
    <mergeCell ref="S49:T49"/>
    <mergeCell ref="U49:V49"/>
    <mergeCell ref="W49:Y49"/>
    <mergeCell ref="A50:B50"/>
    <mergeCell ref="C50:O50"/>
    <mergeCell ref="P50:R50"/>
    <mergeCell ref="S50:T50"/>
    <mergeCell ref="U50:V50"/>
    <mergeCell ref="W50:Y50"/>
    <mergeCell ref="A51:B51"/>
    <mergeCell ref="C51:O51"/>
    <mergeCell ref="P51:R51"/>
    <mergeCell ref="S51:T51"/>
    <mergeCell ref="U51:V51"/>
    <mergeCell ref="W51:Y51"/>
    <mergeCell ref="A52:B52"/>
    <mergeCell ref="C52:O52"/>
    <mergeCell ref="P52:R52"/>
    <mergeCell ref="S52:T52"/>
    <mergeCell ref="U52:V52"/>
    <mergeCell ref="W52:Y52"/>
    <mergeCell ref="A53:B53"/>
    <mergeCell ref="C53:O53"/>
    <mergeCell ref="P53:R53"/>
    <mergeCell ref="S53:T53"/>
    <mergeCell ref="U53:V53"/>
    <mergeCell ref="W53:Y53"/>
    <mergeCell ref="A54:B54"/>
    <mergeCell ref="C54:O54"/>
    <mergeCell ref="P54:R54"/>
    <mergeCell ref="S54:T54"/>
    <mergeCell ref="U54:V54"/>
    <mergeCell ref="W54:Y54"/>
    <mergeCell ref="A55:B55"/>
    <mergeCell ref="C55:O55"/>
    <mergeCell ref="P55:R55"/>
    <mergeCell ref="S55:T55"/>
    <mergeCell ref="U55:V55"/>
    <mergeCell ref="W55:Y5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LibreOffice/5.2.6.2$Windows_x86 LibreOffice_project/a3100ed2409ebf1c212f5048fbe377c281438fdc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2016-05-29T21:02:06Z</dcterms:created>
  <dc:creator>Lunizza C. Pereira</dc:creator>
  <dc:description/>
  <dc:language>pt-BR</dc:language>
  <cp:lastModifiedBy/>
  <cp:lastPrinted>2020-11-10T04:12:10Z</cp:lastPrinted>
  <dcterms:modified xsi:type="dcterms:W3CDTF">2020-11-16T09:04:52Z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